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Приложение 2" sheetId="1" r:id="rId1"/>
  </sheets>
  <calcPr calcId="125725"/>
</workbook>
</file>

<file path=xl/calcChain.xml><?xml version="1.0" encoding="utf-8"?>
<calcChain xmlns="http://schemas.openxmlformats.org/spreadsheetml/2006/main">
  <c r="AB5" i="1"/>
  <c r="AC5" s="1"/>
  <c r="AD5" s="1"/>
  <c r="AE5" s="1"/>
  <c r="AB6" l="1"/>
  <c r="AB7"/>
  <c r="AF5"/>
  <c r="AG5"/>
  <c r="AC6" l="1"/>
  <c r="AD6" l="1"/>
  <c r="AF6" s="1"/>
  <c r="AC7"/>
  <c r="AG6" l="1"/>
  <c r="AE6"/>
  <c r="AD7"/>
  <c r="AF7" s="1"/>
  <c r="AG7" l="1"/>
  <c r="AE7"/>
</calcChain>
</file>

<file path=xl/comments1.xml><?xml version="1.0" encoding="utf-8"?>
<comments xmlns="http://schemas.openxmlformats.org/spreadsheetml/2006/main">
  <authors>
    <author>Денисов</author>
  </authors>
  <commentList>
    <comment ref="AH4" authorId="0">
      <text>
        <r>
          <rPr>
            <sz val="9"/>
            <color indexed="81"/>
            <rFont val="Tahoma"/>
            <family val="2"/>
            <charset val="204"/>
          </rPr>
          <t>При нескольких вычетах для одного дохода сумма дохода для второго и последующих вычетов либо дублируется либоостается пустой. Ноль = ошибка.</t>
        </r>
      </text>
    </comment>
    <comment ref="AI5" authorId="0">
      <text>
        <r>
          <rPr>
            <b/>
            <sz val="9"/>
            <color indexed="81"/>
            <rFont val="Tahoma"/>
            <family val="2"/>
            <charset val="204"/>
          </rPr>
          <t>Денисов:</t>
        </r>
        <r>
          <rPr>
            <sz val="9"/>
            <color indexed="81"/>
            <rFont val="Tahoma"/>
            <family val="2"/>
            <charset val="204"/>
          </rPr>
          <t xml:space="preserve">
сумма дублируется</t>
        </r>
      </text>
    </comment>
    <comment ref="AI6" authorId="0">
      <text>
        <r>
          <rPr>
            <b/>
            <sz val="9"/>
            <color indexed="81"/>
            <rFont val="Tahoma"/>
            <family val="2"/>
            <charset val="204"/>
          </rPr>
          <t>Денисов:</t>
        </r>
        <r>
          <rPr>
            <sz val="9"/>
            <color indexed="81"/>
            <rFont val="Tahoma"/>
            <family val="2"/>
            <charset val="204"/>
          </rPr>
          <t xml:space="preserve">
сумма не дублируется</t>
        </r>
      </text>
    </comment>
    <comment ref="AJ7" authorId="0">
      <text>
        <r>
          <rPr>
            <b/>
            <sz val="9"/>
            <color indexed="81"/>
            <rFont val="Tahoma"/>
            <family val="2"/>
            <charset val="204"/>
          </rPr>
          <t>Денисов:</t>
        </r>
        <r>
          <rPr>
            <sz val="9"/>
            <color indexed="81"/>
            <rFont val="Tahoma"/>
            <family val="2"/>
            <charset val="204"/>
          </rPr>
          <t xml:space="preserve">
для первого дохода нет вычета</t>
        </r>
      </text>
    </comment>
  </commentList>
</comments>
</file>

<file path=xl/sharedStrings.xml><?xml version="1.0" encoding="utf-8"?>
<sst xmlns="http://schemas.openxmlformats.org/spreadsheetml/2006/main" count="108" uniqueCount="89">
  <si>
    <t>Справка
 №</t>
  </si>
  <si>
    <t>Дата 
составления</t>
  </si>
  <si>
    <t>Тип справки</t>
  </si>
  <si>
    <t>Персональные данные физического лица-получателя доходов</t>
  </si>
  <si>
    <t>Адрес места жительства (места пребывания) налогоплательщика в РФ</t>
  </si>
  <si>
    <t>Адрес места жительства за пределами РФ</t>
  </si>
  <si>
    <t>Общие суммы дохода и налога по итогам налогового периода</t>
  </si>
  <si>
    <t>Расшифровка справки о доходах физического лица</t>
  </si>
  <si>
    <t>Суммы предоставленных 
стандартных вычетов</t>
  </si>
  <si>
    <t>ИНН в Российской федерации</t>
  </si>
  <si>
    <t>ИНН в стране гражданства</t>
  </si>
  <si>
    <t>Фамилия</t>
  </si>
  <si>
    <t>Имя</t>
  </si>
  <si>
    <t>Отчество</t>
  </si>
  <si>
    <t>Статус 
налого-
платель-
щика</t>
  </si>
  <si>
    <t>Дата
рождения</t>
  </si>
  <si>
    <t>Гражданство
 (код страны)</t>
  </si>
  <si>
    <t>Код вида 
документа, удостоверя-ющего личность</t>
  </si>
  <si>
    <t>Серия и 
номер документа</t>
  </si>
  <si>
    <t>Почтовый
индекс</t>
  </si>
  <si>
    <t>Регион 
(код)</t>
  </si>
  <si>
    <t>Район</t>
  </si>
  <si>
    <t>Город</t>
  </si>
  <si>
    <t>Населенный пункт
(село, поселок)</t>
  </si>
  <si>
    <t>Улица
(проспект,
переулок)</t>
  </si>
  <si>
    <t>Номер 
дома 
(владения)</t>
  </si>
  <si>
    <t>Номер
корпуса
(строениия)</t>
  </si>
  <si>
    <t>Номер
квартиры</t>
  </si>
  <si>
    <t>Код 
страны</t>
  </si>
  <si>
    <t>Адрес</t>
  </si>
  <si>
    <t>Налоговая 
ставка</t>
  </si>
  <si>
    <t>Общая
сумма
дохода</t>
  </si>
  <si>
    <t>Общая
сумма
вычетов</t>
  </si>
  <si>
    <t>Налоговая 
база</t>
  </si>
  <si>
    <t>Сумма
налога
исчисленная</t>
  </si>
  <si>
    <t>Сумма
налога
удержанная</t>
  </si>
  <si>
    <t>Сумма
налога
уплаченная</t>
  </si>
  <si>
    <t>Сумма налога,
излишне 
удержанная 
налоговым агентом</t>
  </si>
  <si>
    <t>Сумма налога,
не удержанная 
налоговым агентом</t>
  </si>
  <si>
    <t>Доход</t>
  </si>
  <si>
    <t>Вычеты дохода</t>
  </si>
  <si>
    <t>Стандартный вычет</t>
  </si>
  <si>
    <t>Код дохода</t>
  </si>
  <si>
    <t>Сумма дохода</t>
  </si>
  <si>
    <t>Код вычета</t>
  </si>
  <si>
    <t>Сумма вычета</t>
  </si>
  <si>
    <t>010</t>
  </si>
  <si>
    <t>020</t>
  </si>
  <si>
    <t>021</t>
  </si>
  <si>
    <t>022</t>
  </si>
  <si>
    <t>030</t>
  </si>
  <si>
    <t>031</t>
  </si>
  <si>
    <t>032</t>
  </si>
  <si>
    <t>033</t>
  </si>
  <si>
    <t>034</t>
  </si>
  <si>
    <t>040</t>
  </si>
  <si>
    <t>041</t>
  </si>
  <si>
    <t>042</t>
  </si>
  <si>
    <t>043</t>
  </si>
  <si>
    <t>051</t>
  </si>
  <si>
    <t>052</t>
  </si>
  <si>
    <t>Щелковский</t>
  </si>
  <si>
    <t>Щелково</t>
  </si>
  <si>
    <t>Населенный</t>
  </si>
  <si>
    <t>Ямская</t>
  </si>
  <si>
    <t>Республика Беларусь, г. Минск, ул. Батьки Лукашенко, д. 1, кв. 4</t>
  </si>
  <si>
    <t>1530;1530;1531;1531;1531</t>
  </si>
  <si>
    <t>201;202;201;203;204</t>
  </si>
  <si>
    <t>100;200;300;400;500</t>
  </si>
  <si>
    <t>104;105</t>
  </si>
  <si>
    <t>2000;2000;1000;1000;1000</t>
  </si>
  <si>
    <t>2000;;1000;;</t>
  </si>
  <si>
    <t>1530;1531;1531</t>
  </si>
  <si>
    <t>;202;201</t>
  </si>
  <si>
    <t>;200;300</t>
  </si>
  <si>
    <t>2000;1000;</t>
  </si>
  <si>
    <t>Букреев</t>
  </si>
  <si>
    <t>Филимонов</t>
  </si>
  <si>
    <t>Анонсо</t>
  </si>
  <si>
    <t>772544562580</t>
  </si>
  <si>
    <t>Сергей</t>
  </si>
  <si>
    <t>Арарат</t>
  </si>
  <si>
    <t>Вагит</t>
  </si>
  <si>
    <t>Петрович</t>
  </si>
  <si>
    <t>Максимыч</t>
  </si>
  <si>
    <t>Аликперыч</t>
  </si>
  <si>
    <t>200;300</t>
  </si>
  <si>
    <t>772544542666</t>
  </si>
  <si>
    <t>772544562555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</si>
</sst>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M7"/>
  <sheetViews>
    <sheetView tabSelected="1" topLeftCell="X1" workbookViewId="0">
      <selection activeCell="N11" sqref="N11"/>
    </sheetView>
  </sheetViews>
  <sheetFormatPr defaultRowHeight="15"/>
  <cols>
    <col min="1" max="1" width="9.140625" style="15"/>
    <col min="2" max="3" width="12.5703125" style="15" customWidth="1"/>
    <col min="4" max="5" width="14.42578125" style="15" customWidth="1"/>
    <col min="6" max="7" width="11.42578125" style="15" customWidth="1"/>
    <col min="8" max="8" width="11.28515625" style="15" customWidth="1"/>
    <col min="9" max="9" width="11.7109375" style="15" customWidth="1"/>
    <col min="10" max="10" width="10.5703125" style="15" customWidth="1"/>
    <col min="11" max="11" width="14" style="15" customWidth="1"/>
    <col min="12" max="12" width="11.5703125" style="15" customWidth="1"/>
    <col min="13" max="13" width="12.28515625" style="15" customWidth="1"/>
    <col min="14" max="14" width="11.28515625" style="15" customWidth="1"/>
    <col min="15" max="17" width="9.140625" style="15"/>
    <col min="18" max="18" width="13" style="15" customWidth="1"/>
    <col min="19" max="19" width="10.7109375" style="15" customWidth="1"/>
    <col min="20" max="20" width="12.28515625" style="15" customWidth="1"/>
    <col min="21" max="21" width="11.85546875" style="15" customWidth="1"/>
    <col min="22" max="22" width="11.42578125" style="15" customWidth="1"/>
    <col min="23" max="23" width="9.140625" style="15"/>
    <col min="24" max="24" width="18.28515625" style="15" customWidth="1"/>
    <col min="25" max="25" width="10.7109375" style="15" customWidth="1"/>
    <col min="26" max="27" width="9.28515625" style="15" bestFit="1" customWidth="1"/>
    <col min="28" max="28" width="10.42578125" style="15" customWidth="1"/>
    <col min="29" max="29" width="12.85546875" style="15" customWidth="1"/>
    <col min="30" max="30" width="13.42578125" style="15" customWidth="1"/>
    <col min="31" max="31" width="15.140625" style="15" customWidth="1"/>
    <col min="32" max="32" width="16.5703125" style="15" customWidth="1"/>
    <col min="33" max="33" width="15.140625" style="15" customWidth="1"/>
    <col min="34" max="37" width="23.85546875" style="15" customWidth="1"/>
    <col min="38" max="39" width="18.42578125" style="15" customWidth="1"/>
  </cols>
  <sheetData>
    <row r="1" spans="1:39" s="1" customFormat="1" ht="15" customHeight="1" thickBot="1">
      <c r="A1" s="22" t="s">
        <v>0</v>
      </c>
      <c r="B1" s="22" t="s">
        <v>1</v>
      </c>
      <c r="C1" s="22" t="s">
        <v>2</v>
      </c>
      <c r="D1" s="25" t="s">
        <v>3</v>
      </c>
      <c r="E1" s="26"/>
      <c r="F1" s="27"/>
      <c r="G1" s="27"/>
      <c r="H1" s="27"/>
      <c r="I1" s="27"/>
      <c r="J1" s="27"/>
      <c r="K1" s="27"/>
      <c r="L1" s="27"/>
      <c r="M1" s="28"/>
      <c r="N1" s="39" t="s">
        <v>4</v>
      </c>
      <c r="O1" s="40"/>
      <c r="P1" s="40"/>
      <c r="Q1" s="40"/>
      <c r="R1" s="40"/>
      <c r="S1" s="40"/>
      <c r="T1" s="40"/>
      <c r="U1" s="40"/>
      <c r="V1" s="41"/>
      <c r="W1" s="39" t="s">
        <v>5</v>
      </c>
      <c r="X1" s="41"/>
      <c r="Y1" s="25" t="s">
        <v>6</v>
      </c>
      <c r="Z1" s="27"/>
      <c r="AA1" s="27"/>
      <c r="AB1" s="27"/>
      <c r="AC1" s="27"/>
      <c r="AD1" s="27"/>
      <c r="AE1" s="27"/>
      <c r="AF1" s="27"/>
      <c r="AG1" s="28"/>
      <c r="AH1" s="42" t="s">
        <v>7</v>
      </c>
      <c r="AI1" s="43"/>
      <c r="AJ1" s="43"/>
      <c r="AK1" s="43"/>
      <c r="AL1" s="33" t="s">
        <v>8</v>
      </c>
      <c r="AM1" s="34"/>
    </row>
    <row r="2" spans="1:39" s="1" customFormat="1" ht="51.75" customHeight="1" thickBot="1">
      <c r="A2" s="23"/>
      <c r="B2" s="23"/>
      <c r="C2" s="23"/>
      <c r="D2" s="35" t="s">
        <v>9</v>
      </c>
      <c r="E2" s="2" t="s">
        <v>10</v>
      </c>
      <c r="F2" s="37" t="s">
        <v>11</v>
      </c>
      <c r="G2" s="37" t="s">
        <v>12</v>
      </c>
      <c r="H2" s="37" t="s">
        <v>13</v>
      </c>
      <c r="I2" s="29" t="s">
        <v>14</v>
      </c>
      <c r="J2" s="29" t="s">
        <v>15</v>
      </c>
      <c r="K2" s="29" t="s">
        <v>16</v>
      </c>
      <c r="L2" s="29" t="s">
        <v>17</v>
      </c>
      <c r="M2" s="31" t="s">
        <v>18</v>
      </c>
      <c r="N2" s="35" t="s">
        <v>19</v>
      </c>
      <c r="O2" s="29" t="s">
        <v>20</v>
      </c>
      <c r="P2" s="29" t="s">
        <v>21</v>
      </c>
      <c r="Q2" s="29" t="s">
        <v>22</v>
      </c>
      <c r="R2" s="29" t="s">
        <v>23</v>
      </c>
      <c r="S2" s="29" t="s">
        <v>24</v>
      </c>
      <c r="T2" s="29" t="s">
        <v>25</v>
      </c>
      <c r="U2" s="29" t="s">
        <v>26</v>
      </c>
      <c r="V2" s="31" t="s">
        <v>27</v>
      </c>
      <c r="W2" s="35" t="s">
        <v>28</v>
      </c>
      <c r="X2" s="31" t="s">
        <v>29</v>
      </c>
      <c r="Y2" s="35" t="s">
        <v>30</v>
      </c>
      <c r="Z2" s="29" t="s">
        <v>31</v>
      </c>
      <c r="AA2" s="29" t="s">
        <v>32</v>
      </c>
      <c r="AB2" s="29" t="s">
        <v>33</v>
      </c>
      <c r="AC2" s="29" t="s">
        <v>34</v>
      </c>
      <c r="AD2" s="29" t="s">
        <v>35</v>
      </c>
      <c r="AE2" s="29" t="s">
        <v>36</v>
      </c>
      <c r="AF2" s="29" t="s">
        <v>37</v>
      </c>
      <c r="AG2" s="31" t="s">
        <v>38</v>
      </c>
      <c r="AH2" s="44" t="s">
        <v>39</v>
      </c>
      <c r="AI2" s="45"/>
      <c r="AJ2" s="46" t="s">
        <v>40</v>
      </c>
      <c r="AK2" s="47"/>
      <c r="AL2" s="48" t="s">
        <v>41</v>
      </c>
      <c r="AM2" s="34"/>
    </row>
    <row r="3" spans="1:39" s="1" customFormat="1">
      <c r="A3" s="24"/>
      <c r="B3" s="24"/>
      <c r="C3" s="24"/>
      <c r="D3" s="36"/>
      <c r="E3" s="3"/>
      <c r="F3" s="38"/>
      <c r="G3" s="38"/>
      <c r="H3" s="38"/>
      <c r="I3" s="30"/>
      <c r="J3" s="30"/>
      <c r="K3" s="30"/>
      <c r="L3" s="30"/>
      <c r="M3" s="32"/>
      <c r="N3" s="36"/>
      <c r="O3" s="30"/>
      <c r="P3" s="30"/>
      <c r="Q3" s="30"/>
      <c r="R3" s="30"/>
      <c r="S3" s="30"/>
      <c r="T3" s="30"/>
      <c r="U3" s="30"/>
      <c r="V3" s="32"/>
      <c r="W3" s="36"/>
      <c r="X3" s="32"/>
      <c r="Y3" s="36"/>
      <c r="Z3" s="30"/>
      <c r="AA3" s="30"/>
      <c r="AB3" s="30"/>
      <c r="AC3" s="30"/>
      <c r="AD3" s="30"/>
      <c r="AE3" s="30"/>
      <c r="AF3" s="30"/>
      <c r="AG3" s="32"/>
      <c r="AH3" s="4" t="s">
        <v>42</v>
      </c>
      <c r="AI3" s="5" t="s">
        <v>43</v>
      </c>
      <c r="AJ3" s="5" t="s">
        <v>44</v>
      </c>
      <c r="AK3" s="5" t="s">
        <v>45</v>
      </c>
      <c r="AL3" s="6" t="s">
        <v>44</v>
      </c>
      <c r="AM3" s="7" t="s">
        <v>45</v>
      </c>
    </row>
    <row r="4" spans="1:39" s="1" customFormat="1" ht="15.75" thickBot="1">
      <c r="A4" s="8">
        <v>2</v>
      </c>
      <c r="B4" s="8">
        <v>3</v>
      </c>
      <c r="C4" s="8">
        <v>4</v>
      </c>
      <c r="D4" s="9">
        <v>5</v>
      </c>
      <c r="E4" s="10">
        <v>6</v>
      </c>
      <c r="F4" s="10">
        <v>7</v>
      </c>
      <c r="G4" s="10">
        <v>8</v>
      </c>
      <c r="H4" s="10">
        <v>9</v>
      </c>
      <c r="I4" s="10">
        <v>10</v>
      </c>
      <c r="J4" s="10">
        <v>11</v>
      </c>
      <c r="K4" s="10">
        <v>12</v>
      </c>
      <c r="L4" s="10">
        <v>13</v>
      </c>
      <c r="M4" s="11">
        <v>14</v>
      </c>
      <c r="N4" s="9">
        <v>15</v>
      </c>
      <c r="O4" s="10">
        <v>16</v>
      </c>
      <c r="P4" s="10">
        <v>17</v>
      </c>
      <c r="Q4" s="10">
        <v>18</v>
      </c>
      <c r="R4" s="10">
        <v>19</v>
      </c>
      <c r="S4" s="10">
        <v>20</v>
      </c>
      <c r="T4" s="10">
        <v>21</v>
      </c>
      <c r="U4" s="10">
        <v>22</v>
      </c>
      <c r="V4" s="11">
        <v>23</v>
      </c>
      <c r="W4" s="9">
        <v>24</v>
      </c>
      <c r="X4" s="11">
        <v>25</v>
      </c>
      <c r="Y4" s="12" t="s">
        <v>46</v>
      </c>
      <c r="Z4" s="13" t="s">
        <v>47</v>
      </c>
      <c r="AA4" s="13" t="s">
        <v>48</v>
      </c>
      <c r="AB4" s="13" t="s">
        <v>49</v>
      </c>
      <c r="AC4" s="13" t="s">
        <v>50</v>
      </c>
      <c r="AD4" s="13" t="s">
        <v>51</v>
      </c>
      <c r="AE4" s="13" t="s">
        <v>52</v>
      </c>
      <c r="AF4" s="13" t="s">
        <v>53</v>
      </c>
      <c r="AG4" s="14" t="s">
        <v>54</v>
      </c>
      <c r="AH4" s="12" t="s">
        <v>55</v>
      </c>
      <c r="AI4" s="13" t="s">
        <v>56</v>
      </c>
      <c r="AJ4" s="13" t="s">
        <v>57</v>
      </c>
      <c r="AK4" s="13" t="s">
        <v>58</v>
      </c>
      <c r="AL4" s="12" t="s">
        <v>59</v>
      </c>
      <c r="AM4" s="13" t="s">
        <v>60</v>
      </c>
    </row>
    <row r="5" spans="1:39" s="21" customFormat="1">
      <c r="A5" s="16">
        <v>1</v>
      </c>
      <c r="B5" s="18">
        <v>41953</v>
      </c>
      <c r="C5" s="18"/>
      <c r="D5" s="19" t="s">
        <v>79</v>
      </c>
      <c r="E5" s="19"/>
      <c r="F5" s="16" t="s">
        <v>76</v>
      </c>
      <c r="G5" s="16" t="s">
        <v>80</v>
      </c>
      <c r="H5" s="16" t="s">
        <v>83</v>
      </c>
      <c r="I5" s="16">
        <v>1</v>
      </c>
      <c r="J5" s="18">
        <v>21500</v>
      </c>
      <c r="K5" s="16">
        <v>643</v>
      </c>
      <c r="L5" s="16">
        <v>21</v>
      </c>
      <c r="M5" s="20">
        <v>4602555222</v>
      </c>
      <c r="N5" s="20">
        <v>142000</v>
      </c>
      <c r="O5" s="16">
        <v>77</v>
      </c>
      <c r="P5" s="16" t="s">
        <v>61</v>
      </c>
      <c r="Q5" s="16" t="s">
        <v>62</v>
      </c>
      <c r="R5" s="16" t="s">
        <v>63</v>
      </c>
      <c r="S5" s="16" t="s">
        <v>64</v>
      </c>
      <c r="T5" s="16">
        <v>3</v>
      </c>
      <c r="U5" s="16">
        <v>1</v>
      </c>
      <c r="V5" s="16">
        <v>33</v>
      </c>
      <c r="W5" s="16">
        <v>112</v>
      </c>
      <c r="X5" s="16" t="s">
        <v>65</v>
      </c>
      <c r="Y5" s="16">
        <v>9</v>
      </c>
      <c r="Z5" s="17">
        <v>3000</v>
      </c>
      <c r="AA5" s="17">
        <v>2000</v>
      </c>
      <c r="AB5" s="17">
        <f>Z5-AA5</f>
        <v>1000</v>
      </c>
      <c r="AC5" s="17">
        <f>ROUND(AB5*9%,0)</f>
        <v>90</v>
      </c>
      <c r="AD5" s="17">
        <f>ROUND(AC5*0.9,0)</f>
        <v>81</v>
      </c>
      <c r="AE5" s="17">
        <f>AD5</f>
        <v>81</v>
      </c>
      <c r="AF5" s="17">
        <f>MAX(0,AD5-AC5)</f>
        <v>0</v>
      </c>
      <c r="AG5" s="17">
        <f>MAX(0,AC5-AD5)</f>
        <v>9</v>
      </c>
      <c r="AH5" s="16" t="s">
        <v>66</v>
      </c>
      <c r="AI5" s="17" t="s">
        <v>70</v>
      </c>
      <c r="AJ5" s="16" t="s">
        <v>67</v>
      </c>
      <c r="AK5" s="17" t="s">
        <v>68</v>
      </c>
      <c r="AL5" s="16" t="s">
        <v>69</v>
      </c>
      <c r="AM5" s="17" t="s">
        <v>86</v>
      </c>
    </row>
    <row r="6" spans="1:39" s="21" customFormat="1">
      <c r="A6" s="16">
        <v>1</v>
      </c>
      <c r="B6" s="18">
        <v>41954</v>
      </c>
      <c r="C6" s="18"/>
      <c r="D6" s="19" t="s">
        <v>87</v>
      </c>
      <c r="E6" s="19"/>
      <c r="F6" s="16" t="s">
        <v>77</v>
      </c>
      <c r="G6" s="16" t="s">
        <v>81</v>
      </c>
      <c r="H6" s="16" t="s">
        <v>84</v>
      </c>
      <c r="I6" s="16">
        <v>2</v>
      </c>
      <c r="J6" s="18">
        <v>21501</v>
      </c>
      <c r="K6" s="16">
        <v>643</v>
      </c>
      <c r="L6" s="16">
        <v>21</v>
      </c>
      <c r="M6" s="20">
        <v>4803732914</v>
      </c>
      <c r="N6" s="20">
        <v>142000</v>
      </c>
      <c r="O6" s="16">
        <v>44</v>
      </c>
      <c r="P6" s="16" t="s">
        <v>61</v>
      </c>
      <c r="Q6" s="16" t="s">
        <v>62</v>
      </c>
      <c r="R6" s="16" t="s">
        <v>63</v>
      </c>
      <c r="S6" s="16" t="s">
        <v>64</v>
      </c>
      <c r="T6" s="16">
        <v>3</v>
      </c>
      <c r="U6" s="16">
        <v>1</v>
      </c>
      <c r="V6" s="16">
        <v>33</v>
      </c>
      <c r="W6" s="16">
        <v>112</v>
      </c>
      <c r="X6" s="16" t="s">
        <v>65</v>
      </c>
      <c r="Y6" s="16">
        <v>9</v>
      </c>
      <c r="Z6" s="17">
        <v>3000</v>
      </c>
      <c r="AA6" s="17">
        <v>2000</v>
      </c>
      <c r="AB6" s="17">
        <f t="shared" ref="AB6:AB7" si="0">Z6-AA6</f>
        <v>1000</v>
      </c>
      <c r="AC6" s="17">
        <f>ROUND(AB6*9%,0)</f>
        <v>90</v>
      </c>
      <c r="AD6" s="17">
        <f>ROUND(AC6*1.1,0)</f>
        <v>99</v>
      </c>
      <c r="AE6" s="17">
        <f t="shared" ref="AE6:AE7" si="1">AD6</f>
        <v>99</v>
      </c>
      <c r="AF6" s="17">
        <f t="shared" ref="AF6:AF7" si="2">MAX(0,AD6-AC6)</f>
        <v>9</v>
      </c>
      <c r="AG6" s="17">
        <f t="shared" ref="AG6:AG7" si="3">MAX(0,AC6-AD6)</f>
        <v>0</v>
      </c>
      <c r="AH6" s="16" t="s">
        <v>66</v>
      </c>
      <c r="AI6" s="17" t="s">
        <v>71</v>
      </c>
      <c r="AJ6" s="16" t="s">
        <v>67</v>
      </c>
      <c r="AK6" s="17" t="s">
        <v>68</v>
      </c>
      <c r="AL6" s="16" t="s">
        <v>69</v>
      </c>
      <c r="AM6" s="17" t="s">
        <v>86</v>
      </c>
    </row>
    <row r="7" spans="1:39" s="21" customFormat="1">
      <c r="A7" s="16">
        <v>1</v>
      </c>
      <c r="B7" s="18">
        <v>41955</v>
      </c>
      <c r="C7" s="18"/>
      <c r="D7" s="19" t="s">
        <v>88</v>
      </c>
      <c r="E7" s="19"/>
      <c r="F7" s="16" t="s">
        <v>78</v>
      </c>
      <c r="G7" s="16" t="s">
        <v>82</v>
      </c>
      <c r="H7" s="16" t="s">
        <v>85</v>
      </c>
      <c r="I7" s="16">
        <v>1</v>
      </c>
      <c r="J7" s="18">
        <v>21502</v>
      </c>
      <c r="K7" s="16">
        <v>643</v>
      </c>
      <c r="L7" s="16">
        <v>21</v>
      </c>
      <c r="M7" s="20">
        <v>5004910606</v>
      </c>
      <c r="N7" s="20">
        <v>142000</v>
      </c>
      <c r="O7" s="16">
        <v>34</v>
      </c>
      <c r="P7" s="16" t="s">
        <v>61</v>
      </c>
      <c r="Q7" s="16" t="s">
        <v>62</v>
      </c>
      <c r="R7" s="16" t="s">
        <v>63</v>
      </c>
      <c r="S7" s="16" t="s">
        <v>64</v>
      </c>
      <c r="T7" s="16">
        <v>3</v>
      </c>
      <c r="U7" s="16">
        <v>1</v>
      </c>
      <c r="V7" s="16">
        <v>33</v>
      </c>
      <c r="W7" s="16">
        <v>112</v>
      </c>
      <c r="X7" s="16" t="s">
        <v>65</v>
      </c>
      <c r="Y7" s="16">
        <v>9</v>
      </c>
      <c r="Z7" s="17">
        <v>3000</v>
      </c>
      <c r="AA7" s="17">
        <v>1000</v>
      </c>
      <c r="AB7" s="17">
        <f t="shared" si="0"/>
        <v>2000</v>
      </c>
      <c r="AC7" s="17">
        <f>ROUND(AB7*9%,0)</f>
        <v>180</v>
      </c>
      <c r="AD7" s="17">
        <f>ROUND(AC7*1.1,0)</f>
        <v>198</v>
      </c>
      <c r="AE7" s="17">
        <f t="shared" si="1"/>
        <v>198</v>
      </c>
      <c r="AF7" s="17">
        <f t="shared" si="2"/>
        <v>18</v>
      </c>
      <c r="AG7" s="17">
        <f t="shared" si="3"/>
        <v>0</v>
      </c>
      <c r="AH7" s="16" t="s">
        <v>72</v>
      </c>
      <c r="AI7" s="17" t="s">
        <v>75</v>
      </c>
      <c r="AJ7" s="16" t="s">
        <v>73</v>
      </c>
      <c r="AK7" s="17" t="s">
        <v>74</v>
      </c>
      <c r="AL7" s="16" t="s">
        <v>69</v>
      </c>
      <c r="AM7" s="17" t="s">
        <v>86</v>
      </c>
    </row>
  </sheetData>
  <mergeCells count="41">
    <mergeCell ref="AF2:AF3"/>
    <mergeCell ref="AG2:AG3"/>
    <mergeCell ref="AH2:AI2"/>
    <mergeCell ref="AJ2:AK2"/>
    <mergeCell ref="AL2:AM2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L1:AM1"/>
    <mergeCell ref="D2:D3"/>
    <mergeCell ref="F2:F3"/>
    <mergeCell ref="G2:G3"/>
    <mergeCell ref="H2:H3"/>
    <mergeCell ref="I2:I3"/>
    <mergeCell ref="S2:S3"/>
    <mergeCell ref="N1:V1"/>
    <mergeCell ref="W1:X1"/>
    <mergeCell ref="Y1:AG1"/>
    <mergeCell ref="AH1:AK1"/>
    <mergeCell ref="N2:N3"/>
    <mergeCell ref="O2:O3"/>
    <mergeCell ref="P2:P3"/>
    <mergeCell ref="Q2:Q3"/>
    <mergeCell ref="R2:R3"/>
    <mergeCell ref="A1:A3"/>
    <mergeCell ref="B1:B3"/>
    <mergeCell ref="C1:C3"/>
    <mergeCell ref="D1:M1"/>
    <mergeCell ref="J2:J3"/>
    <mergeCell ref="K2:K3"/>
    <mergeCell ref="L2:L3"/>
    <mergeCell ref="M2:M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Денисов</dc:creator>
  <cp:lastModifiedBy>Денисов</cp:lastModifiedBy>
  <dcterms:created xsi:type="dcterms:W3CDTF">2015-01-19T14:35:00Z</dcterms:created>
  <dcterms:modified xsi:type="dcterms:W3CDTF">2015-02-10T08:21:40Z</dcterms:modified>
</cp:coreProperties>
</file>