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ov\Documents\ФОРМЫ\ИМПОРТ EXCEL\НИ импорт\"/>
    </mc:Choice>
  </mc:AlternateContent>
  <bookViews>
    <workbookView xWindow="0" yWindow="0" windowWidth="24210" windowHeight="12360" tabRatio="721"/>
  </bookViews>
  <sheets>
    <sheet name="Общий1" sheetId="7" r:id="rId1"/>
    <sheet name="Раздел 1" sheetId="2" r:id="rId2"/>
    <sheet name="Раздел 2" sheetId="4" r:id="rId3"/>
    <sheet name="Раздел 2.1" sheetId="5" r:id="rId4"/>
    <sheet name="Раздел 2.2" sheetId="9" r:id="rId5"/>
    <sheet name="Раздел 3" sheetId="6" r:id="rId6"/>
    <sheet name="Раздел 4" sheetId="8" r:id="rId7"/>
  </sheets>
  <definedNames>
    <definedName name="_xlnm._FilterDatabase" localSheetId="1" hidden="1">'Раздел 1'!$A$3:$K$3</definedName>
    <definedName name="_xlnm._FilterDatabase" localSheetId="2" hidden="1">'Раздел 2'!$A$5:$AS$5</definedName>
    <definedName name="_xlnm._FilterDatabase" localSheetId="3" hidden="1">'Раздел 2.1'!$A$4:$AF$4</definedName>
    <definedName name="_xlnm._FilterDatabase" localSheetId="4" hidden="1">'Раздел 2.2'!$A$5:$AV$5</definedName>
    <definedName name="_xlnm._FilterDatabase" localSheetId="5" hidden="1">'Раздел 3'!$A$2:$V$2</definedName>
  </definedNames>
  <calcPr calcId="152511"/>
</workbook>
</file>

<file path=xl/calcChain.xml><?xml version="1.0" encoding="utf-8"?>
<calcChain xmlns="http://schemas.openxmlformats.org/spreadsheetml/2006/main">
  <c r="A5" i="5" l="1"/>
  <c r="A6" i="5"/>
  <c r="A7" i="5"/>
  <c r="A8" i="9"/>
  <c r="A7" i="9"/>
  <c r="A6" i="9"/>
  <c r="AU10" i="9" l="1"/>
  <c r="A10" i="9"/>
  <c r="AU9" i="9"/>
  <c r="A9" i="9"/>
  <c r="AU8" i="9"/>
  <c r="AU7" i="9"/>
  <c r="AU6" i="9"/>
  <c r="A4" i="2" l="1"/>
  <c r="J4" i="2"/>
  <c r="K4" i="2"/>
  <c r="A5" i="2"/>
  <c r="J5" i="2"/>
  <c r="K5" i="2"/>
  <c r="A6" i="2"/>
  <c r="J6" i="2"/>
  <c r="K6" i="2"/>
  <c r="A7" i="2"/>
  <c r="J7" i="2"/>
  <c r="K7" i="2"/>
  <c r="A8" i="2"/>
  <c r="J8" i="2"/>
  <c r="K8" i="2"/>
  <c r="A9" i="2"/>
  <c r="J9" i="2"/>
  <c r="K9" i="2"/>
  <c r="A10" i="2"/>
  <c r="J10" i="2"/>
  <c r="K10" i="2"/>
  <c r="A11" i="2"/>
  <c r="J11" i="2"/>
  <c r="K11" i="2"/>
  <c r="A12" i="2"/>
  <c r="J12" i="2"/>
  <c r="K12" i="2"/>
  <c r="A13" i="2"/>
  <c r="J13" i="2"/>
  <c r="K13" i="2"/>
  <c r="A14" i="2"/>
  <c r="J14" i="2"/>
  <c r="K14" i="2"/>
  <c r="A15" i="2"/>
  <c r="J15" i="2"/>
  <c r="K15" i="2"/>
  <c r="A16" i="2"/>
  <c r="J16" i="2"/>
  <c r="K16" i="2"/>
  <c r="A17" i="2"/>
  <c r="J17" i="2"/>
  <c r="K17" i="2"/>
  <c r="A18" i="2"/>
  <c r="J18" i="2"/>
  <c r="K18" i="2"/>
  <c r="A7" i="4"/>
  <c r="AR7" i="4"/>
  <c r="A8" i="4"/>
  <c r="AR8" i="4"/>
  <c r="A9" i="4"/>
  <c r="AR9" i="4"/>
  <c r="A10" i="4"/>
  <c r="AR10" i="4"/>
  <c r="A5" i="8"/>
  <c r="A4" i="8"/>
  <c r="A3" i="8"/>
  <c r="A4" i="6"/>
  <c r="U5" i="6"/>
  <c r="U6" i="6"/>
  <c r="U7" i="6"/>
  <c r="U8" i="6"/>
  <c r="U3" i="6"/>
  <c r="U4" i="6"/>
  <c r="AR6" i="4"/>
  <c r="A6" i="4"/>
  <c r="A5" i="6"/>
  <c r="A6" i="6"/>
  <c r="A7" i="6"/>
  <c r="A8" i="6"/>
  <c r="A3" i="6"/>
</calcChain>
</file>

<file path=xl/sharedStrings.xml><?xml version="1.0" encoding="utf-8"?>
<sst xmlns="http://schemas.openxmlformats.org/spreadsheetml/2006/main" count="560" uniqueCount="213">
  <si>
    <t>Код по ОКТМО</t>
  </si>
  <si>
    <t>Исчисленная сумма налога, подлежащая уплате в бюджет за налоговый период (в рублях)</t>
  </si>
  <si>
    <t>в том числе сумма авансовых платежей, подлежащая уплате в бюждет за:</t>
  </si>
  <si>
    <t>первый квартал (в рублях)</t>
  </si>
  <si>
    <t>полугодие (второй квартал) (в рублях)</t>
  </si>
  <si>
    <t>9 месяцев (третий квартал) (в рублях)</t>
  </si>
  <si>
    <t>Сумма налога, подлежащая уплате в бюджет (в рублях)</t>
  </si>
  <si>
    <t>Сумма налога, исчисленная к уменьшению (в рублях)</t>
  </si>
  <si>
    <t>Остаточная стоимость основных средств,</t>
  </si>
  <si>
    <t>признаваемых объектом налогообложения</t>
  </si>
  <si>
    <t>020</t>
  </si>
  <si>
    <t>030</t>
  </si>
  <si>
    <t>040</t>
  </si>
  <si>
    <t>050</t>
  </si>
  <si>
    <t>060</t>
  </si>
  <si>
    <t>070</t>
  </si>
  <si>
    <t>080</t>
  </si>
  <si>
    <t>090</t>
  </si>
  <si>
    <t>Расчет суммы налога</t>
  </si>
  <si>
    <t>Среднегодовая стоимость недвижимого имущества за налоговый период (в рублях)</t>
  </si>
  <si>
    <t>Код налоговой льготы</t>
  </si>
  <si>
    <t>Среднегодовая стоимость необлагаемого налогом недвижимого имущества за налоговый период (в рублях)</t>
  </si>
  <si>
    <t>Доля балансовой стоимости объекта недвижимого имущества на территории соответствующего субъекта Российской Федерации</t>
  </si>
  <si>
    <t>Налоговая база (в рублях)</t>
  </si>
  <si>
    <t>Код налоговой льготы (установленной в виде понижения налоговой ставки)</t>
  </si>
  <si>
    <t>Налоговая ставка (%)</t>
  </si>
  <si>
    <t>Кжд</t>
  </si>
  <si>
    <t>Сумма налога за налоговый период (в рублях)</t>
  </si>
  <si>
    <t>Код налоговой льготы (в виде уменьшения суммы налога, подлежащей уплате в бюджет)</t>
  </si>
  <si>
    <t>Сумма налоговой льготы, уменьшающей сумму налога, подлежащую уплате в бюджет (в рублях)</t>
  </si>
  <si>
    <t>Сумма налога, уплаченная за пределами Российской Федерации (в рублях)</t>
  </si>
  <si>
    <t>КБК</t>
  </si>
  <si>
    <t>*280*</t>
  </si>
  <si>
    <t>Код вида имущества</t>
  </si>
  <si>
    <t>Данные для расчета средней стоимости недвижимого имущества за отчетный период</t>
  </si>
  <si>
    <t>Код номера объекта</t>
  </si>
  <si>
    <t>Номер объекта</t>
  </si>
  <si>
    <t>Код ОКОФ</t>
  </si>
  <si>
    <t>Остаточная стоимость основных средств на 31.12</t>
  </si>
  <si>
    <t>*</t>
  </si>
  <si>
    <t>Адрес объекта недвижимого имущества, расположенного на территории Российской Федерации</t>
  </si>
  <si>
    <t>Уникальный идентификационный номер по ФИАС</t>
  </si>
  <si>
    <t>Субъект РФ</t>
  </si>
  <si>
    <t>код</t>
  </si>
  <si>
    <t>Муниципальный район - 1 /
городской округ - 2 /
внутригородская территория города федерального значения - 3</t>
  </si>
  <si>
    <t>вид</t>
  </si>
  <si>
    <t>наименование</t>
  </si>
  <si>
    <t>Городское поселение - 1 /
сельское поселение - 2 /
межселенная территория муниципального района - 3 / внутригородской район городского округа - 4</t>
  </si>
  <si>
    <t>Населенный пункт (город, деревня, село и прочее)</t>
  </si>
  <si>
    <t>Элемент планировочной структуры</t>
  </si>
  <si>
    <t>тип</t>
  </si>
  <si>
    <t>Элемент улично-дорожной сети</t>
  </si>
  <si>
    <t>Земельный участок</t>
  </si>
  <si>
    <t>номер</t>
  </si>
  <si>
    <t>Здание / сооружение / объект незавершенного строительства</t>
  </si>
  <si>
    <t>Помещение в пределах здания, сооружения / машино-место</t>
  </si>
  <si>
    <t>Помещение в пределах квартиры</t>
  </si>
  <si>
    <t>Код вида сведений</t>
  </si>
  <si>
    <t>Кадастровый номер</t>
  </si>
  <si>
    <t>Кадастровая стоимость (в рублях)</t>
  </si>
  <si>
    <t>в том числе необлагаемая налогом кадастровая стоимость (в рублях)</t>
  </si>
  <si>
    <t>Доля в праве общей собственности</t>
  </si>
  <si>
    <t>Доля кадастровой стоимости здания</t>
  </si>
  <si>
    <t>Доля кадастровой стоимости объекта недвижимого им-ва на территории субъекта РФ</t>
  </si>
  <si>
    <t>Коэффициент Кв</t>
  </si>
  <si>
    <t>Коэффициент Ки</t>
  </si>
  <si>
    <t>*140*</t>
  </si>
  <si>
    <t>001</t>
  </si>
  <si>
    <t>010</t>
  </si>
  <si>
    <t>025</t>
  </si>
  <si>
    <t>на: 01.01</t>
  </si>
  <si>
    <t>на: 01.02</t>
  </si>
  <si>
    <t>на: 01.03</t>
  </si>
  <si>
    <t>на: 01.04</t>
  </si>
  <si>
    <t>на: 01.05</t>
  </si>
  <si>
    <t>на: 01.06</t>
  </si>
  <si>
    <t>на: 01.07</t>
  </si>
  <si>
    <t>на: 01.08</t>
  </si>
  <si>
    <t>на: 01.09</t>
  </si>
  <si>
    <t>на: 01.10</t>
  </si>
  <si>
    <t>на: 01.11</t>
  </si>
  <si>
    <t>на: 01.12</t>
  </si>
  <si>
    <t>на: 31.12</t>
  </si>
  <si>
    <t>в т.ч. льготируемое</t>
  </si>
  <si>
    <t>КПП</t>
  </si>
  <si>
    <t>Код налогового органа</t>
  </si>
  <si>
    <t>021</t>
  </si>
  <si>
    <t>023</t>
  </si>
  <si>
    <t>027</t>
  </si>
  <si>
    <t>а</t>
  </si>
  <si>
    <t>б</t>
  </si>
  <si>
    <t>Признак СЗПК</t>
  </si>
  <si>
    <t>Год</t>
  </si>
  <si>
    <t>Версия файла</t>
  </si>
  <si>
    <t>014</t>
  </si>
  <si>
    <t>015</t>
  </si>
  <si>
    <t>035</t>
  </si>
  <si>
    <t>095</t>
  </si>
  <si>
    <t>007</t>
  </si>
  <si>
    <t>002</t>
  </si>
  <si>
    <t>1</t>
  </si>
  <si>
    <t>2</t>
  </si>
  <si>
    <t>4</t>
  </si>
  <si>
    <t>5</t>
  </si>
  <si>
    <t>6</t>
  </si>
  <si>
    <t>Предоставляется по месту</t>
  </si>
  <si>
    <t>18210602010021000110</t>
  </si>
  <si>
    <t>03</t>
  </si>
  <si>
    <t>18210602010021000112</t>
  </si>
  <si>
    <t>18210602010021000113</t>
  </si>
  <si>
    <t>18210602010021000114</t>
  </si>
  <si>
    <t>18210602010021000115</t>
  </si>
  <si>
    <t>18210602010021000116</t>
  </si>
  <si>
    <t>18210602010021000117</t>
  </si>
  <si>
    <t>18210602010021000118</t>
  </si>
  <si>
    <t>29701000</t>
  </si>
  <si>
    <t/>
  </si>
  <si>
    <t>4027</t>
  </si>
  <si>
    <t>12700010125</t>
  </si>
  <si>
    <t>162899000</t>
  </si>
  <si>
    <t>12700020000</t>
  </si>
  <si>
    <t>110000000</t>
  </si>
  <si>
    <t>0813</t>
  </si>
  <si>
    <t>13</t>
  </si>
  <si>
    <t>85615101</t>
  </si>
  <si>
    <t>08:03:010103:602</t>
  </si>
  <si>
    <t>0816</t>
  </si>
  <si>
    <t>85701000</t>
  </si>
  <si>
    <t>08:14:030655:595</t>
  </si>
  <si>
    <t>08:14:030645:2277</t>
  </si>
  <si>
    <t>08:14:030517:118</t>
  </si>
  <si>
    <t>08:14:000000:2049</t>
  </si>
  <si>
    <t>85654485</t>
  </si>
  <si>
    <t>08:13:240110:139</t>
  </si>
  <si>
    <t>0817</t>
  </si>
  <si>
    <t>2371</t>
  </si>
  <si>
    <t>4028</t>
  </si>
  <si>
    <t>40911000</t>
  </si>
  <si>
    <t>3525</t>
  </si>
  <si>
    <t>5102</t>
  </si>
  <si>
    <t>3536</t>
  </si>
  <si>
    <t>3528</t>
  </si>
  <si>
    <t>3529</t>
  </si>
  <si>
    <t>1035</t>
  </si>
  <si>
    <t>1040</t>
  </si>
  <si>
    <t>3537</t>
  </si>
  <si>
    <t>1039</t>
  </si>
  <si>
    <t>3532</t>
  </si>
  <si>
    <t>12700050126</t>
  </si>
  <si>
    <t>86701000</t>
  </si>
  <si>
    <t>Субъект Российской Федерации (код)</t>
  </si>
  <si>
    <t>Среднегодовая стоимость объектов движимого  имущества (в рублях)</t>
  </si>
  <si>
    <t>01</t>
  </si>
  <si>
    <t>Среднегодовая стоимость объекта недвижимого имущества за налоговый период (в рублях)</t>
  </si>
  <si>
    <t>Среднегодовая стоимость необлагаемого налогом объекта недвижимого имущества за налоговый период (в рублях)</t>
  </si>
  <si>
    <t>Код налоговой льготы для СЗПК</t>
  </si>
  <si>
    <t>Сумма налогового вычета для СЗПК (в рублях)</t>
  </si>
  <si>
    <t>011</t>
  </si>
  <si>
    <t>012</t>
  </si>
  <si>
    <t>245</t>
  </si>
  <si>
    <t>Доля балансовой стоимости объекта недвижимого имущества на территории соответствующего субъекта РФ, федеральной территории «Сириус»</t>
  </si>
  <si>
    <t>12345678901234567890</t>
  </si>
  <si>
    <t>22345678901234567890</t>
  </si>
  <si>
    <t>32345678901234567890</t>
  </si>
  <si>
    <t>42345678901234567890</t>
  </si>
  <si>
    <t>52345678901234567890</t>
  </si>
  <si>
    <t>1/1</t>
  </si>
  <si>
    <t>2/25</t>
  </si>
  <si>
    <t>14/200</t>
  </si>
  <si>
    <t>2/1234567</t>
  </si>
  <si>
    <t>110/25800</t>
  </si>
  <si>
    <t>222333444</t>
  </si>
  <si>
    <t>12580023</t>
  </si>
  <si>
    <t>22589622</t>
  </si>
  <si>
    <t>14/100</t>
  </si>
  <si>
    <t>3</t>
  </si>
  <si>
    <t>1/4</t>
  </si>
  <si>
    <t>2/5</t>
  </si>
  <si>
    <t>2/3</t>
  </si>
  <si>
    <t>1112255</t>
  </si>
  <si>
    <t>1/6</t>
  </si>
  <si>
    <t>2/6</t>
  </si>
  <si>
    <t>2/7</t>
  </si>
  <si>
    <t>1/7</t>
  </si>
  <si>
    <t>1/8</t>
  </si>
  <si>
    <t>4/9</t>
  </si>
  <si>
    <t>2225688</t>
  </si>
  <si>
    <t>5558877</t>
  </si>
  <si>
    <t>4/10</t>
  </si>
  <si>
    <t>4/11</t>
  </si>
  <si>
    <t>4/12</t>
  </si>
  <si>
    <t>4/13</t>
  </si>
  <si>
    <t>4/14</t>
  </si>
  <si>
    <t>1/9</t>
  </si>
  <si>
    <t>1/10</t>
  </si>
  <si>
    <t>1/11</t>
  </si>
  <si>
    <t>1112256</t>
  </si>
  <si>
    <t>1112257</t>
  </si>
  <si>
    <t>1112258</t>
  </si>
  <si>
    <t>1112259</t>
  </si>
  <si>
    <t>1112260</t>
  </si>
  <si>
    <t>2/4</t>
  </si>
  <si>
    <t>2225689</t>
  </si>
  <si>
    <t>2225690</t>
  </si>
  <si>
    <t>2225691</t>
  </si>
  <si>
    <t>2225692</t>
  </si>
  <si>
    <t>2225693</t>
  </si>
  <si>
    <t>5558878</t>
  </si>
  <si>
    <t>5558879</t>
  </si>
  <si>
    <t>5558880</t>
  </si>
  <si>
    <t>5558881</t>
  </si>
  <si>
    <t>5558882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</si>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</sst>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 applyFont="1"/>
    <xf numFmtId="164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0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0" fillId="0" borderId="0" xfId="0" applyNumberFormat="1"/>
    <xf numFmtId="164" fontId="0" fillId="0" borderId="0" xfId="0" applyNumberForma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164" fontId="0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0" fillId="3" borderId="0" xfId="0" applyNumberFormat="1" applyFill="1"/>
    <xf numFmtId="49" fontId="0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1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190500</xdr:colOff>
      <xdr:row>0</xdr:row>
      <xdr:rowOff>409573</xdr:rowOff>
    </xdr:from>
    <xdr:ext cx="5915026" cy="533401"/>
    <xdr:sp macro="" textlink="">
      <xdr:nvSpPr>
        <xdr:cNvPr id="3" name="TextBox 2"/>
        <xdr:cNvSpPr txBox="1"/>
      </xdr:nvSpPr>
      <xdr:spPr>
        <a:xfrm>
          <a:off x="3371850" y="409573"/>
          <a:ext cx="5915026" cy="533401"/>
        </a:xfrm>
        <a:prstGeom prst="rect">
          <a:avLst/>
        </a:prstGeom>
        <a:solidFill>
          <a:srgbClr val="FFCCFF">
            <a:alpha val="82000"/>
          </a:srgbClr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ru-RU" sz="1400"/>
            <a:t>С отчета за 2022</a:t>
          </a:r>
          <a:r>
            <a:rPr lang="ru-RU" sz="1400" baseline="0"/>
            <a:t> г. Раздел 3 заполняется только иностранными организациями (представительствами)</a:t>
          </a:r>
          <a:endParaRPr lang="ru-RU" sz="14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zoomScale="115" zoomScaleNormal="115" workbookViewId="0">
      <selection activeCell="B6" sqref="B6"/>
    </sheetView>
  </sheetViews>
  <sheetFormatPr defaultRowHeight="12.75" x14ac:dyDescent="0.2"/>
  <cols>
    <col min="1" max="1" width="26.85546875" style="12" customWidth="1"/>
    <col min="2" max="16384" width="9.140625" style="12"/>
  </cols>
  <sheetData>
    <row r="1" spans="1:2" x14ac:dyDescent="0.2">
      <c r="A1" s="12" t="s">
        <v>93</v>
      </c>
      <c r="B1" s="26" t="s">
        <v>175</v>
      </c>
    </row>
    <row r="2" spans="1:2" x14ac:dyDescent="0.2">
      <c r="A2" s="12" t="s">
        <v>92</v>
      </c>
      <c r="B2" s="26" t="s">
        <v>212</v>
      </c>
    </row>
    <row r="3" spans="1:2" x14ac:dyDescent="0.2">
      <c r="A3" s="12" t="s">
        <v>105</v>
      </c>
      <c r="B3" s="12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2.75" x14ac:dyDescent="0.2"/>
  <cols>
    <col min="1" max="1" width="12.140625" style="7" customWidth="1"/>
    <col min="2" max="3" width="11.5703125" style="7" customWidth="1"/>
    <col min="4" max="4" width="14.5703125" style="6" customWidth="1"/>
    <col min="5" max="5" width="23.42578125" style="6" customWidth="1"/>
    <col min="6" max="11" width="14.5703125" style="4" customWidth="1"/>
    <col min="12" max="16384" width="9.140625" style="1"/>
  </cols>
  <sheetData>
    <row r="1" spans="1:11" s="3" customFormat="1" ht="12.75" customHeight="1" x14ac:dyDescent="0.2">
      <c r="A1" s="33" t="s">
        <v>84</v>
      </c>
      <c r="B1" s="33" t="s">
        <v>85</v>
      </c>
      <c r="C1" s="32" t="s">
        <v>91</v>
      </c>
      <c r="D1" s="32" t="s">
        <v>0</v>
      </c>
      <c r="E1" s="32" t="s">
        <v>31</v>
      </c>
      <c r="F1" s="32" t="s">
        <v>1</v>
      </c>
      <c r="G1" s="32" t="s">
        <v>2</v>
      </c>
      <c r="H1" s="32"/>
      <c r="I1" s="32"/>
      <c r="J1" s="32" t="s">
        <v>6</v>
      </c>
      <c r="K1" s="32" t="s">
        <v>7</v>
      </c>
    </row>
    <row r="2" spans="1:11" s="3" customFormat="1" ht="51" x14ac:dyDescent="0.2">
      <c r="A2" s="34"/>
      <c r="B2" s="34"/>
      <c r="C2" s="32"/>
      <c r="D2" s="32"/>
      <c r="E2" s="32"/>
      <c r="F2" s="32"/>
      <c r="G2" s="14" t="s">
        <v>3</v>
      </c>
      <c r="H2" s="14" t="s">
        <v>4</v>
      </c>
      <c r="I2" s="14" t="s">
        <v>5</v>
      </c>
      <c r="J2" s="32"/>
      <c r="K2" s="32"/>
    </row>
    <row r="3" spans="1:11" s="3" customFormat="1" x14ac:dyDescent="0.2">
      <c r="A3" s="27" t="s">
        <v>89</v>
      </c>
      <c r="B3" s="27" t="s">
        <v>90</v>
      </c>
      <c r="C3" s="14" t="s">
        <v>98</v>
      </c>
      <c r="D3" s="14" t="s">
        <v>68</v>
      </c>
      <c r="E3" s="14" t="s">
        <v>10</v>
      </c>
      <c r="F3" s="14" t="s">
        <v>86</v>
      </c>
      <c r="G3" s="14" t="s">
        <v>87</v>
      </c>
      <c r="H3" s="14" t="s">
        <v>69</v>
      </c>
      <c r="I3" s="14" t="s">
        <v>88</v>
      </c>
      <c r="J3" s="14" t="s">
        <v>11</v>
      </c>
      <c r="K3" s="14" t="s">
        <v>12</v>
      </c>
    </row>
    <row r="4" spans="1:11" x14ac:dyDescent="0.2">
      <c r="A4" s="3" t="str">
        <f t="shared" ref="A4:A18" si="0">CONCATENATE(B4,"01001")</f>
        <v>081301001</v>
      </c>
      <c r="B4" s="12" t="s">
        <v>122</v>
      </c>
      <c r="C4" s="2" t="s">
        <v>100</v>
      </c>
      <c r="D4" s="19" t="s">
        <v>115</v>
      </c>
      <c r="E4" s="9" t="s">
        <v>108</v>
      </c>
      <c r="F4" s="4">
        <v>22000</v>
      </c>
      <c r="G4" s="4">
        <v>22000</v>
      </c>
      <c r="H4" s="4">
        <v>2000</v>
      </c>
      <c r="I4" s="4">
        <v>2000</v>
      </c>
      <c r="J4" s="4">
        <f t="shared" ref="J4:J10" si="1">MAX(F4-G4-H4-I4,0)</f>
        <v>0</v>
      </c>
      <c r="K4" s="4">
        <f t="shared" ref="K4:K10" si="2">MAX(G4+H4+I4-F4,0)</f>
        <v>4000</v>
      </c>
    </row>
    <row r="5" spans="1:11" x14ac:dyDescent="0.2">
      <c r="A5" s="3" t="str">
        <f t="shared" si="0"/>
        <v>081601001</v>
      </c>
      <c r="B5" s="3" t="s">
        <v>126</v>
      </c>
      <c r="C5" s="2" t="s">
        <v>101</v>
      </c>
      <c r="D5" s="19" t="s">
        <v>137</v>
      </c>
      <c r="E5" s="9" t="s">
        <v>109</v>
      </c>
      <c r="F5" s="4">
        <v>33000</v>
      </c>
      <c r="G5" s="4">
        <v>3000</v>
      </c>
      <c r="H5" s="4">
        <v>3000</v>
      </c>
      <c r="I5" s="4">
        <v>3000</v>
      </c>
      <c r="J5" s="4">
        <f t="shared" si="1"/>
        <v>24000</v>
      </c>
      <c r="K5" s="4">
        <f t="shared" si="2"/>
        <v>0</v>
      </c>
    </row>
    <row r="6" spans="1:11" x14ac:dyDescent="0.2">
      <c r="A6" s="3" t="str">
        <f t="shared" si="0"/>
        <v>081701001</v>
      </c>
      <c r="B6" s="3" t="s">
        <v>134</v>
      </c>
      <c r="C6" s="2"/>
      <c r="D6" s="19" t="s">
        <v>137</v>
      </c>
      <c r="E6" s="9" t="s">
        <v>110</v>
      </c>
      <c r="F6" s="4">
        <v>44000</v>
      </c>
      <c r="G6" s="4">
        <v>4000</v>
      </c>
      <c r="H6" s="4">
        <v>4000</v>
      </c>
      <c r="I6" s="4">
        <v>4000</v>
      </c>
      <c r="J6" s="4">
        <f t="shared" si="1"/>
        <v>32000</v>
      </c>
      <c r="K6" s="4">
        <f t="shared" si="2"/>
        <v>0</v>
      </c>
    </row>
    <row r="7" spans="1:11" x14ac:dyDescent="0.2">
      <c r="A7" s="3" t="str">
        <f t="shared" si="0"/>
        <v>103501001</v>
      </c>
      <c r="B7" s="3" t="s">
        <v>143</v>
      </c>
      <c r="C7" s="2" t="s">
        <v>102</v>
      </c>
      <c r="D7" s="19" t="s">
        <v>149</v>
      </c>
      <c r="E7" s="9" t="s">
        <v>111</v>
      </c>
      <c r="F7" s="4">
        <v>55000</v>
      </c>
      <c r="G7" s="4">
        <v>5000</v>
      </c>
      <c r="H7" s="4">
        <v>5000</v>
      </c>
      <c r="I7" s="4">
        <v>5000</v>
      </c>
      <c r="J7" s="4">
        <f t="shared" si="1"/>
        <v>40000</v>
      </c>
      <c r="K7" s="4">
        <f t="shared" si="2"/>
        <v>0</v>
      </c>
    </row>
    <row r="8" spans="1:11" x14ac:dyDescent="0.2">
      <c r="A8" s="3" t="str">
        <f t="shared" si="0"/>
        <v>103901001</v>
      </c>
      <c r="B8" s="3" t="s">
        <v>146</v>
      </c>
      <c r="D8" s="19" t="s">
        <v>149</v>
      </c>
      <c r="E8" s="9" t="s">
        <v>112</v>
      </c>
      <c r="F8" s="4">
        <v>66000</v>
      </c>
      <c r="G8" s="4">
        <v>6000</v>
      </c>
      <c r="H8" s="4">
        <v>6000</v>
      </c>
      <c r="I8" s="4">
        <v>6000</v>
      </c>
      <c r="J8" s="4">
        <f t="shared" si="1"/>
        <v>48000</v>
      </c>
      <c r="K8" s="4">
        <f t="shared" si="2"/>
        <v>0</v>
      </c>
    </row>
    <row r="9" spans="1:11" x14ac:dyDescent="0.2">
      <c r="A9" s="3" t="str">
        <f t="shared" si="0"/>
        <v>104001001</v>
      </c>
      <c r="B9" s="3" t="s">
        <v>144</v>
      </c>
      <c r="C9" s="2" t="s">
        <v>103</v>
      </c>
      <c r="D9" s="19" t="s">
        <v>137</v>
      </c>
      <c r="E9" s="9" t="s">
        <v>113</v>
      </c>
      <c r="F9" s="4">
        <v>77000</v>
      </c>
      <c r="G9" s="4">
        <v>7000</v>
      </c>
      <c r="H9" s="4">
        <v>7000</v>
      </c>
      <c r="I9" s="4">
        <v>7000</v>
      </c>
      <c r="J9" s="4">
        <f t="shared" si="1"/>
        <v>56000</v>
      </c>
      <c r="K9" s="4">
        <f t="shared" si="2"/>
        <v>0</v>
      </c>
    </row>
    <row r="10" spans="1:11" x14ac:dyDescent="0.2">
      <c r="A10" s="3" t="str">
        <f t="shared" si="0"/>
        <v>237101001</v>
      </c>
      <c r="B10" s="3" t="s">
        <v>135</v>
      </c>
      <c r="C10" s="2" t="s">
        <v>104</v>
      </c>
      <c r="D10" s="19" t="s">
        <v>137</v>
      </c>
      <c r="E10" s="9" t="s">
        <v>114</v>
      </c>
      <c r="F10" s="4">
        <v>88000</v>
      </c>
      <c r="G10" s="4">
        <v>8000</v>
      </c>
      <c r="H10" s="4">
        <v>8000</v>
      </c>
      <c r="I10" s="4">
        <v>8000</v>
      </c>
      <c r="J10" s="4">
        <f t="shared" si="1"/>
        <v>64000</v>
      </c>
      <c r="K10" s="4">
        <f t="shared" si="2"/>
        <v>0</v>
      </c>
    </row>
    <row r="11" spans="1:11" x14ac:dyDescent="0.2">
      <c r="A11" s="3" t="str">
        <f t="shared" si="0"/>
        <v>352501001</v>
      </c>
      <c r="B11" s="3" t="s">
        <v>138</v>
      </c>
      <c r="C11" s="2" t="s">
        <v>100</v>
      </c>
      <c r="D11" s="19" t="s">
        <v>115</v>
      </c>
      <c r="E11" s="9" t="s">
        <v>108</v>
      </c>
      <c r="F11" s="4">
        <v>99000</v>
      </c>
      <c r="G11" s="4">
        <v>3285.7142857142799</v>
      </c>
      <c r="H11" s="4">
        <v>9000</v>
      </c>
      <c r="I11" s="4">
        <v>9000</v>
      </c>
      <c r="J11" s="4">
        <f t="shared" ref="J11:J18" si="3">MAX(F11-G11-H11-I11,0)</f>
        <v>77714.285714285725</v>
      </c>
      <c r="K11" s="4">
        <f t="shared" ref="K11:K18" si="4">MAX(G11+H11+I11-F11,0)</f>
        <v>0</v>
      </c>
    </row>
    <row r="12" spans="1:11" x14ac:dyDescent="0.2">
      <c r="A12" s="3" t="str">
        <f t="shared" si="0"/>
        <v>352801001</v>
      </c>
      <c r="B12" s="3" t="s">
        <v>141</v>
      </c>
      <c r="C12" s="2" t="s">
        <v>101</v>
      </c>
      <c r="D12" s="19" t="s">
        <v>137</v>
      </c>
      <c r="E12" s="9" t="s">
        <v>109</v>
      </c>
      <c r="F12" s="4">
        <v>110000</v>
      </c>
      <c r="G12" s="4">
        <v>2142.8571428571399</v>
      </c>
      <c r="H12" s="4">
        <v>10000</v>
      </c>
      <c r="I12" s="4">
        <v>10000</v>
      </c>
      <c r="J12" s="4">
        <f t="shared" si="3"/>
        <v>87857.142857142855</v>
      </c>
      <c r="K12" s="4">
        <f t="shared" si="4"/>
        <v>0</v>
      </c>
    </row>
    <row r="13" spans="1:11" x14ac:dyDescent="0.2">
      <c r="A13" s="3" t="str">
        <f t="shared" si="0"/>
        <v>352901001</v>
      </c>
      <c r="B13" s="3" t="s">
        <v>142</v>
      </c>
      <c r="C13" s="2"/>
      <c r="D13" s="19" t="s">
        <v>137</v>
      </c>
      <c r="E13" s="9" t="s">
        <v>110</v>
      </c>
      <c r="F13" s="4">
        <v>121000</v>
      </c>
      <c r="G13" s="4">
        <v>999.99999999998397</v>
      </c>
      <c r="H13" s="4">
        <v>11000</v>
      </c>
      <c r="I13" s="4">
        <v>11000</v>
      </c>
      <c r="J13" s="4">
        <f t="shared" si="3"/>
        <v>98000.000000000015</v>
      </c>
      <c r="K13" s="4">
        <f t="shared" si="4"/>
        <v>0</v>
      </c>
    </row>
    <row r="14" spans="1:11" x14ac:dyDescent="0.2">
      <c r="A14" s="3" t="str">
        <f t="shared" si="0"/>
        <v>353201001</v>
      </c>
      <c r="B14" s="3" t="s">
        <v>147</v>
      </c>
      <c r="C14" s="2" t="s">
        <v>102</v>
      </c>
      <c r="D14" s="19" t="s">
        <v>149</v>
      </c>
      <c r="E14" s="9" t="s">
        <v>111</v>
      </c>
      <c r="F14" s="4">
        <v>132000</v>
      </c>
      <c r="G14" s="4">
        <v>34000</v>
      </c>
      <c r="H14" s="4">
        <v>12000</v>
      </c>
      <c r="I14" s="4">
        <v>12000</v>
      </c>
      <c r="J14" s="4">
        <f t="shared" si="3"/>
        <v>74000</v>
      </c>
      <c r="K14" s="4">
        <f t="shared" si="4"/>
        <v>0</v>
      </c>
    </row>
    <row r="15" spans="1:11" x14ac:dyDescent="0.2">
      <c r="A15" s="3" t="str">
        <f t="shared" si="0"/>
        <v>353601001</v>
      </c>
      <c r="B15" s="3" t="s">
        <v>140</v>
      </c>
      <c r="D15" s="19" t="s">
        <v>149</v>
      </c>
      <c r="E15" s="9" t="s">
        <v>112</v>
      </c>
      <c r="F15" s="4">
        <v>143000</v>
      </c>
      <c r="G15" s="4">
        <v>34000</v>
      </c>
      <c r="H15" s="4">
        <v>13000</v>
      </c>
      <c r="I15" s="4">
        <v>13000</v>
      </c>
      <c r="J15" s="4">
        <f t="shared" si="3"/>
        <v>83000</v>
      </c>
      <c r="K15" s="4">
        <f t="shared" si="4"/>
        <v>0</v>
      </c>
    </row>
    <row r="16" spans="1:11" x14ac:dyDescent="0.2">
      <c r="A16" s="3" t="str">
        <f t="shared" si="0"/>
        <v>353701001</v>
      </c>
      <c r="B16" s="3" t="s">
        <v>145</v>
      </c>
      <c r="C16" s="2" t="s">
        <v>103</v>
      </c>
      <c r="D16" s="19" t="s">
        <v>137</v>
      </c>
      <c r="E16" s="9" t="s">
        <v>113</v>
      </c>
      <c r="F16" s="4">
        <v>154000</v>
      </c>
      <c r="G16" s="4">
        <v>34000</v>
      </c>
      <c r="H16" s="4">
        <v>14000</v>
      </c>
      <c r="I16" s="4">
        <v>14000</v>
      </c>
      <c r="J16" s="4">
        <f t="shared" si="3"/>
        <v>92000</v>
      </c>
      <c r="K16" s="4">
        <f t="shared" si="4"/>
        <v>0</v>
      </c>
    </row>
    <row r="17" spans="1:11" x14ac:dyDescent="0.2">
      <c r="A17" s="3" t="str">
        <f t="shared" si="0"/>
        <v>402801001</v>
      </c>
      <c r="B17" s="3" t="s">
        <v>136</v>
      </c>
      <c r="C17" s="2" t="s">
        <v>104</v>
      </c>
      <c r="D17" s="19" t="s">
        <v>137</v>
      </c>
      <c r="E17" s="9" t="s">
        <v>114</v>
      </c>
      <c r="F17" s="4">
        <v>165000</v>
      </c>
      <c r="G17" s="4">
        <v>34000</v>
      </c>
      <c r="H17" s="4">
        <v>15000</v>
      </c>
      <c r="I17" s="4">
        <v>15000</v>
      </c>
      <c r="J17" s="4">
        <f t="shared" si="3"/>
        <v>101000</v>
      </c>
      <c r="K17" s="4">
        <f t="shared" si="4"/>
        <v>0</v>
      </c>
    </row>
    <row r="18" spans="1:11" x14ac:dyDescent="0.2">
      <c r="A18" s="3" t="str">
        <f t="shared" si="0"/>
        <v>510201001</v>
      </c>
      <c r="B18" s="3" t="s">
        <v>139</v>
      </c>
      <c r="C18" s="2" t="s">
        <v>100</v>
      </c>
      <c r="D18" s="19" t="s">
        <v>115</v>
      </c>
      <c r="E18" s="9" t="s">
        <v>108</v>
      </c>
      <c r="F18" s="4">
        <v>176000</v>
      </c>
      <c r="G18" s="4">
        <v>34000</v>
      </c>
      <c r="H18" s="4">
        <v>16000</v>
      </c>
      <c r="I18" s="4">
        <v>16000</v>
      </c>
      <c r="J18" s="4">
        <f t="shared" si="3"/>
        <v>110000</v>
      </c>
      <c r="K18" s="4">
        <f t="shared" si="4"/>
        <v>0</v>
      </c>
    </row>
  </sheetData>
  <autoFilter ref="A3:K3"/>
  <mergeCells count="9">
    <mergeCell ref="K1:K2"/>
    <mergeCell ref="G1:I1"/>
    <mergeCell ref="A1:A2"/>
    <mergeCell ref="B1:B2"/>
    <mergeCell ref="D1:D2"/>
    <mergeCell ref="E1:E2"/>
    <mergeCell ref="F1:F2"/>
    <mergeCell ref="J1:J2"/>
    <mergeCell ref="C1:C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"/>
  <sheetViews>
    <sheetView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B6" sqref="B6:B8"/>
    </sheetView>
  </sheetViews>
  <sheetFormatPr defaultRowHeight="12.75" x14ac:dyDescent="0.2"/>
  <cols>
    <col min="1" max="1" width="12" style="7" customWidth="1"/>
    <col min="2" max="2" width="12.42578125" style="7" customWidth="1"/>
    <col min="3" max="4" width="10.85546875" style="6" customWidth="1"/>
    <col min="5" max="5" width="16" style="6" customWidth="1"/>
    <col min="6" max="32" width="12.7109375" style="4" customWidth="1"/>
    <col min="33" max="33" width="12.7109375" style="6" customWidth="1"/>
    <col min="34" max="34" width="15.42578125" style="4" customWidth="1"/>
    <col min="35" max="35" width="15.85546875" style="6" customWidth="1"/>
    <col min="36" max="36" width="13.7109375" style="4" customWidth="1"/>
    <col min="37" max="37" width="13.7109375" style="6" customWidth="1"/>
    <col min="38" max="39" width="12.7109375" style="6" customWidth="1"/>
    <col min="40" max="40" width="12.7109375" style="4" customWidth="1"/>
    <col min="41" max="41" width="13.7109375" style="6" customWidth="1"/>
    <col min="42" max="44" width="13.7109375" style="4" customWidth="1"/>
    <col min="45" max="45" width="22.5703125" style="5" customWidth="1"/>
    <col min="46" max="16384" width="9.140625" style="1"/>
  </cols>
  <sheetData>
    <row r="1" spans="1:45" s="3" customFormat="1" ht="12.75" customHeight="1" x14ac:dyDescent="0.2">
      <c r="A1" s="33" t="s">
        <v>84</v>
      </c>
      <c r="B1" s="33" t="s">
        <v>85</v>
      </c>
      <c r="C1" s="43" t="s">
        <v>33</v>
      </c>
      <c r="D1" s="40" t="s">
        <v>91</v>
      </c>
      <c r="E1" s="40" t="s">
        <v>0</v>
      </c>
      <c r="F1" s="40" t="s">
        <v>34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 t="s">
        <v>18</v>
      </c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1"/>
    </row>
    <row r="2" spans="1:45" s="3" customFormat="1" x14ac:dyDescent="0.2">
      <c r="A2" s="42"/>
      <c r="B2" s="42"/>
      <c r="C2" s="38"/>
      <c r="D2" s="32"/>
      <c r="E2" s="32"/>
      <c r="F2" s="36" t="s">
        <v>8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8"/>
      <c r="AF2" s="32" t="s">
        <v>19</v>
      </c>
      <c r="AG2" s="32" t="s">
        <v>20</v>
      </c>
      <c r="AH2" s="32" t="s">
        <v>21</v>
      </c>
      <c r="AI2" s="32" t="s">
        <v>22</v>
      </c>
      <c r="AJ2" s="32" t="s">
        <v>23</v>
      </c>
      <c r="AK2" s="32" t="s">
        <v>24</v>
      </c>
      <c r="AL2" s="32" t="s">
        <v>25</v>
      </c>
      <c r="AM2" s="32" t="s">
        <v>26</v>
      </c>
      <c r="AN2" s="32" t="s">
        <v>27</v>
      </c>
      <c r="AO2" s="32" t="s">
        <v>28</v>
      </c>
      <c r="AP2" s="32" t="s">
        <v>29</v>
      </c>
      <c r="AQ2" s="32" t="s">
        <v>30</v>
      </c>
      <c r="AR2" s="32" t="s">
        <v>1</v>
      </c>
      <c r="AS2" s="39" t="s">
        <v>31</v>
      </c>
    </row>
    <row r="3" spans="1:45" s="3" customFormat="1" ht="51" x14ac:dyDescent="0.2">
      <c r="A3" s="42"/>
      <c r="B3" s="42"/>
      <c r="C3" s="38"/>
      <c r="D3" s="32"/>
      <c r="E3" s="32"/>
      <c r="F3" s="14" t="s">
        <v>9</v>
      </c>
      <c r="G3" s="14" t="s">
        <v>83</v>
      </c>
      <c r="H3" s="14" t="s">
        <v>9</v>
      </c>
      <c r="I3" s="14" t="s">
        <v>83</v>
      </c>
      <c r="J3" s="14" t="s">
        <v>9</v>
      </c>
      <c r="K3" s="14" t="s">
        <v>83</v>
      </c>
      <c r="L3" s="14" t="s">
        <v>9</v>
      </c>
      <c r="M3" s="14" t="s">
        <v>83</v>
      </c>
      <c r="N3" s="14" t="s">
        <v>9</v>
      </c>
      <c r="O3" s="14" t="s">
        <v>83</v>
      </c>
      <c r="P3" s="14" t="s">
        <v>9</v>
      </c>
      <c r="Q3" s="14" t="s">
        <v>83</v>
      </c>
      <c r="R3" s="14" t="s">
        <v>9</v>
      </c>
      <c r="S3" s="14" t="s">
        <v>83</v>
      </c>
      <c r="T3" s="14" t="s">
        <v>9</v>
      </c>
      <c r="U3" s="14" t="s">
        <v>83</v>
      </c>
      <c r="V3" s="14" t="s">
        <v>9</v>
      </c>
      <c r="W3" s="14" t="s">
        <v>83</v>
      </c>
      <c r="X3" s="14" t="s">
        <v>9</v>
      </c>
      <c r="Y3" s="14" t="s">
        <v>83</v>
      </c>
      <c r="Z3" s="14" t="s">
        <v>9</v>
      </c>
      <c r="AA3" s="14" t="s">
        <v>83</v>
      </c>
      <c r="AB3" s="14" t="s">
        <v>9</v>
      </c>
      <c r="AC3" s="14" t="s">
        <v>83</v>
      </c>
      <c r="AD3" s="14" t="s">
        <v>9</v>
      </c>
      <c r="AE3" s="14" t="s">
        <v>83</v>
      </c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9"/>
    </row>
    <row r="4" spans="1:45" s="3" customFormat="1" x14ac:dyDescent="0.2">
      <c r="A4" s="34"/>
      <c r="B4" s="34"/>
      <c r="C4" s="38"/>
      <c r="D4" s="32"/>
      <c r="E4" s="32"/>
      <c r="F4" s="14" t="s">
        <v>70</v>
      </c>
      <c r="G4" s="14" t="s">
        <v>70</v>
      </c>
      <c r="H4" s="14" t="s">
        <v>71</v>
      </c>
      <c r="I4" s="14" t="s">
        <v>71</v>
      </c>
      <c r="J4" s="14" t="s">
        <v>72</v>
      </c>
      <c r="K4" s="14" t="s">
        <v>72</v>
      </c>
      <c r="L4" s="14" t="s">
        <v>73</v>
      </c>
      <c r="M4" s="14" t="s">
        <v>73</v>
      </c>
      <c r="N4" s="14" t="s">
        <v>74</v>
      </c>
      <c r="O4" s="14" t="s">
        <v>74</v>
      </c>
      <c r="P4" s="14" t="s">
        <v>75</v>
      </c>
      <c r="Q4" s="14" t="s">
        <v>75</v>
      </c>
      <c r="R4" s="14" t="s">
        <v>76</v>
      </c>
      <c r="S4" s="14" t="s">
        <v>76</v>
      </c>
      <c r="T4" s="14" t="s">
        <v>77</v>
      </c>
      <c r="U4" s="14" t="s">
        <v>77</v>
      </c>
      <c r="V4" s="14" t="s">
        <v>78</v>
      </c>
      <c r="W4" s="14" t="s">
        <v>78</v>
      </c>
      <c r="X4" s="14" t="s">
        <v>79</v>
      </c>
      <c r="Y4" s="14" t="s">
        <v>79</v>
      </c>
      <c r="Z4" s="14" t="s">
        <v>80</v>
      </c>
      <c r="AA4" s="14" t="s">
        <v>80</v>
      </c>
      <c r="AB4" s="14" t="s">
        <v>81</v>
      </c>
      <c r="AC4" s="14" t="s">
        <v>81</v>
      </c>
      <c r="AD4" s="14" t="s">
        <v>82</v>
      </c>
      <c r="AE4" s="14" t="s">
        <v>82</v>
      </c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9"/>
    </row>
    <row r="5" spans="1:45" s="3" customFormat="1" ht="13.5" thickBot="1" x14ac:dyDescent="0.25">
      <c r="A5" s="27" t="s">
        <v>89</v>
      </c>
      <c r="B5" s="27" t="s">
        <v>90</v>
      </c>
      <c r="C5" s="14" t="s">
        <v>67</v>
      </c>
      <c r="D5" s="14" t="s">
        <v>99</v>
      </c>
      <c r="E5" s="14" t="s">
        <v>68</v>
      </c>
      <c r="F5" s="32" t="s">
        <v>10</v>
      </c>
      <c r="G5" s="32"/>
      <c r="H5" s="32" t="s">
        <v>11</v>
      </c>
      <c r="I5" s="32"/>
      <c r="J5" s="32" t="s">
        <v>12</v>
      </c>
      <c r="K5" s="32"/>
      <c r="L5" s="32" t="s">
        <v>13</v>
      </c>
      <c r="M5" s="32"/>
      <c r="N5" s="32" t="s">
        <v>14</v>
      </c>
      <c r="O5" s="32"/>
      <c r="P5" s="32" t="s">
        <v>15</v>
      </c>
      <c r="Q5" s="32"/>
      <c r="R5" s="32" t="s">
        <v>16</v>
      </c>
      <c r="S5" s="32"/>
      <c r="T5" s="32" t="s">
        <v>17</v>
      </c>
      <c r="U5" s="32"/>
      <c r="V5" s="35">
        <v>100</v>
      </c>
      <c r="W5" s="35"/>
      <c r="X5" s="35">
        <v>110</v>
      </c>
      <c r="Y5" s="35"/>
      <c r="Z5" s="35">
        <v>120</v>
      </c>
      <c r="AA5" s="35"/>
      <c r="AB5" s="35">
        <v>130</v>
      </c>
      <c r="AC5" s="35"/>
      <c r="AD5" s="35">
        <v>140</v>
      </c>
      <c r="AE5" s="35"/>
      <c r="AF5" s="18">
        <v>150</v>
      </c>
      <c r="AG5" s="18">
        <v>160</v>
      </c>
      <c r="AH5" s="18">
        <v>170</v>
      </c>
      <c r="AI5" s="18">
        <v>180</v>
      </c>
      <c r="AJ5" s="18">
        <v>190</v>
      </c>
      <c r="AK5" s="18">
        <v>200</v>
      </c>
      <c r="AL5" s="18">
        <v>210</v>
      </c>
      <c r="AM5" s="18">
        <v>215</v>
      </c>
      <c r="AN5" s="18">
        <v>220</v>
      </c>
      <c r="AO5" s="18">
        <v>230</v>
      </c>
      <c r="AP5" s="18">
        <v>240</v>
      </c>
      <c r="AQ5" s="18">
        <v>250</v>
      </c>
      <c r="AR5" s="18">
        <v>260</v>
      </c>
      <c r="AS5" s="8" t="s">
        <v>32</v>
      </c>
    </row>
    <row r="6" spans="1:45" x14ac:dyDescent="0.2">
      <c r="A6" s="3" t="str">
        <f t="shared" ref="A6:A10" si="0">CONCATENATE(B6,"01001")</f>
        <v>081301001</v>
      </c>
      <c r="B6" s="3" t="s">
        <v>122</v>
      </c>
      <c r="C6" s="19" t="s">
        <v>107</v>
      </c>
      <c r="D6" s="19"/>
      <c r="E6" s="19" t="s">
        <v>115</v>
      </c>
      <c r="F6" s="20">
        <v>0</v>
      </c>
      <c r="G6" s="20"/>
      <c r="H6" s="20">
        <v>0</v>
      </c>
      <c r="I6" s="20"/>
      <c r="J6" s="20">
        <v>0</v>
      </c>
      <c r="K6" s="20"/>
      <c r="L6" s="20">
        <v>0</v>
      </c>
      <c r="M6" s="20"/>
      <c r="N6" s="20">
        <v>499747</v>
      </c>
      <c r="O6" s="20"/>
      <c r="P6" s="20">
        <v>495245</v>
      </c>
      <c r="Q6" s="20"/>
      <c r="R6" s="20">
        <v>490888</v>
      </c>
      <c r="S6" s="20"/>
      <c r="T6" s="20">
        <v>486386</v>
      </c>
      <c r="U6" s="20"/>
      <c r="V6" s="20">
        <v>481883</v>
      </c>
      <c r="W6" s="20"/>
      <c r="X6" s="20">
        <v>477527</v>
      </c>
      <c r="Y6" s="20"/>
      <c r="Z6" s="20">
        <v>473024</v>
      </c>
      <c r="AA6" s="20"/>
      <c r="AB6" s="20">
        <v>468667</v>
      </c>
      <c r="AC6" s="20"/>
      <c r="AD6" s="20">
        <v>464165</v>
      </c>
      <c r="AE6" s="20"/>
      <c r="AF6" s="20">
        <v>333656</v>
      </c>
      <c r="AG6" s="11" t="s">
        <v>116</v>
      </c>
      <c r="AH6" s="20">
        <v>1200</v>
      </c>
      <c r="AI6" s="11" t="s">
        <v>166</v>
      </c>
      <c r="AJ6" s="21">
        <v>333656</v>
      </c>
      <c r="AK6" s="2" t="s">
        <v>116</v>
      </c>
      <c r="AL6" s="7">
        <v>2.2000000000000002</v>
      </c>
      <c r="AM6" s="7"/>
      <c r="AN6" s="20">
        <v>7340</v>
      </c>
      <c r="AP6" s="20">
        <v>2779</v>
      </c>
      <c r="AQ6" s="20">
        <v>100</v>
      </c>
      <c r="AR6" s="21">
        <f>AN6-AP6-AQ6</f>
        <v>4461</v>
      </c>
      <c r="AS6" s="10" t="s">
        <v>106</v>
      </c>
    </row>
    <row r="7" spans="1:45" x14ac:dyDescent="0.2">
      <c r="A7" s="3" t="str">
        <f t="shared" si="0"/>
        <v>081301001</v>
      </c>
      <c r="B7" s="3" t="s">
        <v>122</v>
      </c>
      <c r="C7" s="19" t="s">
        <v>107</v>
      </c>
      <c r="D7" s="19"/>
      <c r="E7" s="19" t="s">
        <v>115</v>
      </c>
      <c r="F7" s="20">
        <v>0</v>
      </c>
      <c r="G7" s="20"/>
      <c r="H7" s="20">
        <v>0</v>
      </c>
      <c r="I7" s="20"/>
      <c r="J7" s="20">
        <v>0</v>
      </c>
      <c r="K7" s="20"/>
      <c r="L7" s="20">
        <v>0</v>
      </c>
      <c r="M7" s="20"/>
      <c r="N7" s="20">
        <v>56586</v>
      </c>
      <c r="O7" s="20"/>
      <c r="P7" s="20">
        <v>56089</v>
      </c>
      <c r="Q7" s="20"/>
      <c r="R7" s="20">
        <v>55609</v>
      </c>
      <c r="S7" s="20"/>
      <c r="T7" s="20">
        <v>55112</v>
      </c>
      <c r="U7" s="20"/>
      <c r="V7" s="20">
        <v>54616</v>
      </c>
      <c r="W7" s="20"/>
      <c r="X7" s="20">
        <v>54135</v>
      </c>
      <c r="Y7" s="20"/>
      <c r="Z7" s="20">
        <v>53639</v>
      </c>
      <c r="AA7" s="20"/>
      <c r="AB7" s="20">
        <v>53158</v>
      </c>
      <c r="AC7" s="20"/>
      <c r="AD7" s="20">
        <v>52662</v>
      </c>
      <c r="AE7" s="20"/>
      <c r="AF7" s="20">
        <v>37816</v>
      </c>
      <c r="AG7" s="11" t="s">
        <v>116</v>
      </c>
      <c r="AH7" s="20">
        <v>1200</v>
      </c>
      <c r="AI7" s="11" t="s">
        <v>167</v>
      </c>
      <c r="AJ7" s="21">
        <v>37816</v>
      </c>
      <c r="AK7" s="2" t="s">
        <v>116</v>
      </c>
      <c r="AL7" s="7">
        <v>2.2000000000000002</v>
      </c>
      <c r="AM7" s="7"/>
      <c r="AN7" s="20">
        <v>832</v>
      </c>
      <c r="AP7" s="20">
        <v>315</v>
      </c>
      <c r="AQ7" s="20">
        <v>100</v>
      </c>
      <c r="AR7" s="21">
        <f t="shared" ref="AR7:AR10" si="1">AN7-AP7-AQ7</f>
        <v>417</v>
      </c>
      <c r="AS7" s="10" t="s">
        <v>106</v>
      </c>
    </row>
    <row r="8" spans="1:45" x14ac:dyDescent="0.2">
      <c r="A8" s="3" t="str">
        <f t="shared" si="0"/>
        <v>081601001</v>
      </c>
      <c r="B8" s="3" t="s">
        <v>126</v>
      </c>
      <c r="C8" s="19" t="s">
        <v>107</v>
      </c>
      <c r="D8" s="19"/>
      <c r="E8" s="19" t="s">
        <v>115</v>
      </c>
      <c r="F8" s="20">
        <v>0</v>
      </c>
      <c r="G8" s="20"/>
      <c r="H8" s="20">
        <v>0</v>
      </c>
      <c r="I8" s="20"/>
      <c r="J8" s="20">
        <v>0</v>
      </c>
      <c r="K8" s="20"/>
      <c r="L8" s="20">
        <v>0</v>
      </c>
      <c r="M8" s="20"/>
      <c r="N8" s="20">
        <v>93624</v>
      </c>
      <c r="O8" s="20"/>
      <c r="P8" s="20">
        <v>92992</v>
      </c>
      <c r="Q8" s="20"/>
      <c r="R8" s="20">
        <v>92381</v>
      </c>
      <c r="S8" s="20"/>
      <c r="T8" s="20">
        <v>91750</v>
      </c>
      <c r="U8" s="20"/>
      <c r="V8" s="20">
        <v>91119</v>
      </c>
      <c r="W8" s="20"/>
      <c r="X8" s="20">
        <v>90508</v>
      </c>
      <c r="Y8" s="20"/>
      <c r="Z8" s="20">
        <v>89876</v>
      </c>
      <c r="AA8" s="20"/>
      <c r="AB8" s="20">
        <v>89265</v>
      </c>
      <c r="AC8" s="20"/>
      <c r="AD8" s="20">
        <v>88634</v>
      </c>
      <c r="AE8" s="20"/>
      <c r="AF8" s="20">
        <v>63088</v>
      </c>
      <c r="AG8" s="11" t="s">
        <v>116</v>
      </c>
      <c r="AH8" s="20">
        <v>1200</v>
      </c>
      <c r="AI8" s="11" t="s">
        <v>168</v>
      </c>
      <c r="AJ8" s="21">
        <v>63088</v>
      </c>
      <c r="AK8" s="2" t="s">
        <v>116</v>
      </c>
      <c r="AL8" s="7">
        <v>2.2000000000000002</v>
      </c>
      <c r="AM8" s="7"/>
      <c r="AN8" s="20">
        <v>1388</v>
      </c>
      <c r="AP8" s="20">
        <v>523</v>
      </c>
      <c r="AQ8" s="20">
        <v>100</v>
      </c>
      <c r="AR8" s="21">
        <f t="shared" si="1"/>
        <v>765</v>
      </c>
      <c r="AS8" s="10" t="s">
        <v>106</v>
      </c>
    </row>
    <row r="9" spans="1:45" x14ac:dyDescent="0.2">
      <c r="A9" s="3" t="str">
        <f t="shared" si="0"/>
        <v>402701001</v>
      </c>
      <c r="B9" s="3" t="s">
        <v>117</v>
      </c>
      <c r="C9" s="19" t="s">
        <v>107</v>
      </c>
      <c r="D9" s="19"/>
      <c r="E9" s="19" t="s">
        <v>115</v>
      </c>
      <c r="F9" s="20">
        <v>0</v>
      </c>
      <c r="G9" s="20"/>
      <c r="H9" s="20">
        <v>0</v>
      </c>
      <c r="I9" s="20"/>
      <c r="J9" s="20">
        <v>0</v>
      </c>
      <c r="K9" s="20"/>
      <c r="L9" s="20">
        <v>0</v>
      </c>
      <c r="M9" s="20"/>
      <c r="N9" s="20">
        <v>35206</v>
      </c>
      <c r="O9" s="20"/>
      <c r="P9" s="20">
        <v>34970</v>
      </c>
      <c r="Q9" s="20"/>
      <c r="R9" s="20">
        <v>34742</v>
      </c>
      <c r="S9" s="20"/>
      <c r="T9" s="20">
        <v>34506</v>
      </c>
      <c r="U9" s="20"/>
      <c r="V9" s="20">
        <v>34270</v>
      </c>
      <c r="W9" s="20"/>
      <c r="X9" s="20">
        <v>34042</v>
      </c>
      <c r="Y9" s="20"/>
      <c r="Z9" s="20">
        <v>33806</v>
      </c>
      <c r="AA9" s="20"/>
      <c r="AB9" s="20">
        <v>33578</v>
      </c>
      <c r="AC9" s="20"/>
      <c r="AD9" s="20">
        <v>33342</v>
      </c>
      <c r="AE9" s="20"/>
      <c r="AF9" s="20">
        <v>23728</v>
      </c>
      <c r="AG9" s="11" t="s">
        <v>116</v>
      </c>
      <c r="AH9" s="20">
        <v>1200</v>
      </c>
      <c r="AI9" s="11" t="s">
        <v>169</v>
      </c>
      <c r="AJ9" s="21">
        <v>23728</v>
      </c>
      <c r="AK9" s="2" t="s">
        <v>116</v>
      </c>
      <c r="AL9" s="7">
        <v>2.2000000000000002</v>
      </c>
      <c r="AM9" s="7"/>
      <c r="AN9" s="20">
        <v>522</v>
      </c>
      <c r="AP9" s="20">
        <v>196</v>
      </c>
      <c r="AQ9" s="20">
        <v>100</v>
      </c>
      <c r="AR9" s="21">
        <f t="shared" si="1"/>
        <v>226</v>
      </c>
      <c r="AS9" s="10" t="s">
        <v>106</v>
      </c>
    </row>
    <row r="10" spans="1:45" x14ac:dyDescent="0.2">
      <c r="A10" s="3" t="str">
        <f t="shared" si="0"/>
        <v>402701001</v>
      </c>
      <c r="B10" s="3" t="s">
        <v>117</v>
      </c>
      <c r="C10" s="19" t="s">
        <v>107</v>
      </c>
      <c r="D10" s="19"/>
      <c r="E10" s="19" t="s">
        <v>115</v>
      </c>
      <c r="F10" s="20">
        <v>0</v>
      </c>
      <c r="G10" s="20"/>
      <c r="H10" s="20">
        <v>0</v>
      </c>
      <c r="I10" s="20"/>
      <c r="J10" s="20">
        <v>0</v>
      </c>
      <c r="K10" s="20"/>
      <c r="L10" s="20">
        <v>0</v>
      </c>
      <c r="M10" s="20"/>
      <c r="N10" s="20">
        <v>74399</v>
      </c>
      <c r="O10" s="20"/>
      <c r="P10" s="20">
        <v>73778</v>
      </c>
      <c r="Q10" s="20"/>
      <c r="R10" s="20">
        <v>73177</v>
      </c>
      <c r="S10" s="20"/>
      <c r="T10" s="20">
        <v>72556</v>
      </c>
      <c r="U10" s="20"/>
      <c r="V10" s="20">
        <v>71935</v>
      </c>
      <c r="W10" s="20"/>
      <c r="X10" s="20">
        <v>71334</v>
      </c>
      <c r="Y10" s="20"/>
      <c r="Z10" s="20">
        <v>70713</v>
      </c>
      <c r="AA10" s="20"/>
      <c r="AB10" s="20">
        <v>70112</v>
      </c>
      <c r="AC10" s="20"/>
      <c r="AD10" s="20">
        <v>69491</v>
      </c>
      <c r="AE10" s="20"/>
      <c r="AF10" s="20">
        <v>49807</v>
      </c>
      <c r="AG10" s="11" t="s">
        <v>116</v>
      </c>
      <c r="AH10" s="20">
        <v>1200</v>
      </c>
      <c r="AI10" s="11" t="s">
        <v>170</v>
      </c>
      <c r="AJ10" s="21">
        <v>49807</v>
      </c>
      <c r="AK10" s="2" t="s">
        <v>116</v>
      </c>
      <c r="AL10" s="7">
        <v>2.2000000000000002</v>
      </c>
      <c r="AM10" s="7"/>
      <c r="AN10" s="20">
        <v>1096</v>
      </c>
      <c r="AP10" s="20">
        <v>414</v>
      </c>
      <c r="AQ10" s="20">
        <v>100</v>
      </c>
      <c r="AR10" s="21">
        <f t="shared" si="1"/>
        <v>582</v>
      </c>
      <c r="AS10" s="10" t="s">
        <v>106</v>
      </c>
    </row>
  </sheetData>
  <autoFilter ref="A5:AS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35">
    <mergeCell ref="A1:A4"/>
    <mergeCell ref="B1:B4"/>
    <mergeCell ref="C1:C4"/>
    <mergeCell ref="E1:E4"/>
    <mergeCell ref="AF2:AF4"/>
    <mergeCell ref="D1:D4"/>
    <mergeCell ref="AS2:AS4"/>
    <mergeCell ref="F1:AE1"/>
    <mergeCell ref="AF1:AS1"/>
    <mergeCell ref="AJ2:AJ4"/>
    <mergeCell ref="AK2:AK4"/>
    <mergeCell ref="AL2:AL4"/>
    <mergeCell ref="AM2:AM4"/>
    <mergeCell ref="AN2:AN4"/>
    <mergeCell ref="AO2:AO4"/>
    <mergeCell ref="AI2:AI4"/>
    <mergeCell ref="AG2:AG4"/>
    <mergeCell ref="AH2:AH4"/>
    <mergeCell ref="AP2:AP4"/>
    <mergeCell ref="AQ2:AQ4"/>
    <mergeCell ref="AR2:AR4"/>
    <mergeCell ref="AD5:AE5"/>
    <mergeCell ref="F2:AE2"/>
    <mergeCell ref="R5:S5"/>
    <mergeCell ref="T5:U5"/>
    <mergeCell ref="V5:W5"/>
    <mergeCell ref="X5:Y5"/>
    <mergeCell ref="Z5:AA5"/>
    <mergeCell ref="AB5:AC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F11" sqref="AF11"/>
    </sheetView>
  </sheetViews>
  <sheetFormatPr defaultRowHeight="12.75" x14ac:dyDescent="0.2"/>
  <cols>
    <col min="1" max="1" width="13.85546875" style="7" customWidth="1"/>
    <col min="2" max="2" width="14.7109375" style="7" customWidth="1"/>
    <col min="3" max="3" width="12.28515625" style="6" customWidth="1"/>
    <col min="4" max="4" width="23.5703125" style="6" customWidth="1"/>
    <col min="5" max="5" width="14.28515625" style="6" customWidth="1"/>
    <col min="6" max="6" width="22.140625" style="4" customWidth="1"/>
    <col min="7" max="7" width="13.5703125" style="5" bestFit="1" customWidth="1"/>
    <col min="8" max="8" width="14.140625" style="6" bestFit="1" customWidth="1"/>
    <col min="9" max="9" width="21.42578125" style="6" bestFit="1" customWidth="1"/>
    <col min="10" max="10" width="29.42578125" style="6" customWidth="1"/>
    <col min="11" max="11" width="8" style="6" bestFit="1" customWidth="1"/>
    <col min="12" max="12" width="4.140625" style="6" bestFit="1" customWidth="1"/>
    <col min="13" max="13" width="13.42578125" style="6" bestFit="1" customWidth="1"/>
    <col min="14" max="14" width="4.140625" style="6" bestFit="1" customWidth="1"/>
    <col min="15" max="15" width="13.42578125" style="6" bestFit="1" customWidth="1"/>
    <col min="16" max="16" width="4.140625" style="6" bestFit="1" customWidth="1"/>
    <col min="17" max="17" width="13.42578125" style="6" bestFit="1" customWidth="1"/>
    <col min="18" max="18" width="3.7109375" style="6" bestFit="1" customWidth="1"/>
    <col min="19" max="19" width="13.42578125" style="6" bestFit="1" customWidth="1"/>
    <col min="20" max="20" width="3.7109375" style="6" bestFit="1" customWidth="1"/>
    <col min="21" max="21" width="13.42578125" style="6" bestFit="1" customWidth="1"/>
    <col min="22" max="22" width="10.7109375" style="6" bestFit="1" customWidth="1"/>
    <col min="23" max="23" width="3.7109375" style="6" bestFit="1" customWidth="1"/>
    <col min="24" max="24" width="8.5703125" style="6" bestFit="1" customWidth="1"/>
    <col min="25" max="25" width="3.7109375" style="6" bestFit="1" customWidth="1"/>
    <col min="26" max="26" width="8.5703125" style="6" bestFit="1" customWidth="1"/>
    <col min="27" max="27" width="3.7109375" style="6" bestFit="1" customWidth="1"/>
    <col min="28" max="28" width="8.5703125" style="6" bestFit="1" customWidth="1"/>
    <col min="29" max="29" width="3.7109375" style="6" bestFit="1" customWidth="1"/>
    <col min="30" max="30" width="8.5703125" style="6" bestFit="1" customWidth="1"/>
    <col min="31" max="31" width="3.7109375" style="6" bestFit="1" customWidth="1"/>
    <col min="32" max="32" width="8.5703125" style="6" bestFit="1" customWidth="1"/>
    <col min="33" max="16384" width="9.140625" style="1"/>
  </cols>
  <sheetData>
    <row r="1" spans="1:32" x14ac:dyDescent="0.2">
      <c r="A1" s="44" t="s">
        <v>84</v>
      </c>
      <c r="B1" s="44" t="s">
        <v>85</v>
      </c>
      <c r="C1" s="43" t="s">
        <v>35</v>
      </c>
      <c r="D1" s="40" t="s">
        <v>36</v>
      </c>
      <c r="E1" s="40" t="s">
        <v>37</v>
      </c>
      <c r="F1" s="45" t="s">
        <v>38</v>
      </c>
      <c r="G1" s="40" t="s">
        <v>91</v>
      </c>
      <c r="H1" s="40" t="s">
        <v>0</v>
      </c>
      <c r="I1" s="40" t="s">
        <v>31</v>
      </c>
      <c r="J1" s="32" t="s">
        <v>40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ht="25.5" x14ac:dyDescent="0.2">
      <c r="A2" s="44"/>
      <c r="B2" s="44"/>
      <c r="C2" s="38"/>
      <c r="D2" s="32"/>
      <c r="E2" s="32"/>
      <c r="F2" s="46"/>
      <c r="G2" s="32"/>
      <c r="H2" s="32"/>
      <c r="I2" s="32"/>
      <c r="J2" s="32" t="s">
        <v>41</v>
      </c>
      <c r="K2" s="14" t="s">
        <v>42</v>
      </c>
      <c r="L2" s="36" t="s">
        <v>44</v>
      </c>
      <c r="M2" s="38"/>
      <c r="N2" s="36" t="s">
        <v>47</v>
      </c>
      <c r="O2" s="38"/>
      <c r="P2" s="36" t="s">
        <v>48</v>
      </c>
      <c r="Q2" s="38"/>
      <c r="R2" s="36" t="s">
        <v>49</v>
      </c>
      <c r="S2" s="38"/>
      <c r="T2" s="36" t="s">
        <v>51</v>
      </c>
      <c r="U2" s="38"/>
      <c r="V2" s="14" t="s">
        <v>52</v>
      </c>
      <c r="W2" s="36" t="s">
        <v>54</v>
      </c>
      <c r="X2" s="37"/>
      <c r="Y2" s="37"/>
      <c r="Z2" s="37"/>
      <c r="AA2" s="37"/>
      <c r="AB2" s="38"/>
      <c r="AC2" s="36" t="s">
        <v>55</v>
      </c>
      <c r="AD2" s="38"/>
      <c r="AE2" s="36" t="s">
        <v>56</v>
      </c>
      <c r="AF2" s="38"/>
    </row>
    <row r="3" spans="1:32" s="3" customFormat="1" x14ac:dyDescent="0.2">
      <c r="A3" s="44"/>
      <c r="B3" s="44"/>
      <c r="C3" s="38"/>
      <c r="D3" s="32"/>
      <c r="E3" s="32"/>
      <c r="F3" s="46"/>
      <c r="G3" s="32"/>
      <c r="H3" s="32"/>
      <c r="I3" s="32"/>
      <c r="J3" s="32"/>
      <c r="K3" s="14" t="s">
        <v>43</v>
      </c>
      <c r="L3" s="14" t="s">
        <v>45</v>
      </c>
      <c r="M3" s="14" t="s">
        <v>46</v>
      </c>
      <c r="N3" s="14" t="s">
        <v>45</v>
      </c>
      <c r="O3" s="14" t="s">
        <v>46</v>
      </c>
      <c r="P3" s="14" t="s">
        <v>45</v>
      </c>
      <c r="Q3" s="14" t="s">
        <v>46</v>
      </c>
      <c r="R3" s="14" t="s">
        <v>50</v>
      </c>
      <c r="S3" s="14" t="s">
        <v>46</v>
      </c>
      <c r="T3" s="14" t="s">
        <v>50</v>
      </c>
      <c r="U3" s="14" t="s">
        <v>46</v>
      </c>
      <c r="V3" s="14" t="s">
        <v>53</v>
      </c>
      <c r="W3" s="14" t="s">
        <v>50</v>
      </c>
      <c r="X3" s="14" t="s">
        <v>53</v>
      </c>
      <c r="Y3" s="14" t="s">
        <v>50</v>
      </c>
      <c r="Z3" s="14" t="s">
        <v>53</v>
      </c>
      <c r="AA3" s="14" t="s">
        <v>50</v>
      </c>
      <c r="AB3" s="14" t="s">
        <v>53</v>
      </c>
      <c r="AC3" s="14" t="s">
        <v>50</v>
      </c>
      <c r="AD3" s="14" t="s">
        <v>53</v>
      </c>
      <c r="AE3" s="14" t="s">
        <v>50</v>
      </c>
      <c r="AF3" s="14" t="s">
        <v>53</v>
      </c>
    </row>
    <row r="4" spans="1:32" s="3" customFormat="1" x14ac:dyDescent="0.2">
      <c r="A4" s="27" t="s">
        <v>89</v>
      </c>
      <c r="B4" s="27" t="s">
        <v>90</v>
      </c>
      <c r="C4" s="15" t="s">
        <v>68</v>
      </c>
      <c r="D4" s="14" t="s">
        <v>10</v>
      </c>
      <c r="E4" s="14" t="s">
        <v>12</v>
      </c>
      <c r="F4" s="17" t="s">
        <v>13</v>
      </c>
      <c r="G4" s="14" t="s">
        <v>39</v>
      </c>
      <c r="H4" s="14" t="s">
        <v>39</v>
      </c>
      <c r="I4" s="14" t="s">
        <v>39</v>
      </c>
      <c r="J4" s="14" t="s">
        <v>11</v>
      </c>
      <c r="K4" s="14"/>
      <c r="L4" s="14"/>
      <c r="M4" s="14" t="s">
        <v>11</v>
      </c>
      <c r="N4" s="14"/>
      <c r="O4" s="14" t="s">
        <v>11</v>
      </c>
      <c r="P4" s="14"/>
      <c r="Q4" s="14" t="s">
        <v>11</v>
      </c>
      <c r="R4" s="14"/>
      <c r="S4" s="14" t="s">
        <v>11</v>
      </c>
      <c r="T4" s="14"/>
      <c r="U4" s="14" t="s">
        <v>11</v>
      </c>
      <c r="V4" s="14" t="s">
        <v>11</v>
      </c>
      <c r="W4" s="14"/>
      <c r="X4" s="14" t="s">
        <v>11</v>
      </c>
      <c r="Y4" s="14"/>
      <c r="Z4" s="14" t="s">
        <v>11</v>
      </c>
      <c r="AA4" s="14"/>
      <c r="AB4" s="14" t="s">
        <v>11</v>
      </c>
      <c r="AC4" s="14"/>
      <c r="AD4" s="14" t="s">
        <v>11</v>
      </c>
      <c r="AE4" s="14"/>
      <c r="AF4" s="14" t="s">
        <v>11</v>
      </c>
    </row>
    <row r="5" spans="1:32" x14ac:dyDescent="0.2">
      <c r="A5" s="7" t="str">
        <f t="shared" ref="A5:A7" si="0">CONCATENATE(B5,"01001")</f>
        <v>081301001</v>
      </c>
      <c r="B5" s="7" t="s">
        <v>122</v>
      </c>
      <c r="C5" s="11" t="s">
        <v>102</v>
      </c>
      <c r="D5" s="11" t="s">
        <v>118</v>
      </c>
      <c r="E5" s="11" t="s">
        <v>119</v>
      </c>
      <c r="F5" s="20">
        <v>81809</v>
      </c>
      <c r="G5" s="11"/>
      <c r="H5" s="11" t="s">
        <v>115</v>
      </c>
      <c r="I5" s="11" t="s">
        <v>106</v>
      </c>
      <c r="J5" s="7" t="s">
        <v>171</v>
      </c>
      <c r="K5" s="7">
        <v>2</v>
      </c>
      <c r="L5" s="7">
        <v>3</v>
      </c>
      <c r="M5" s="7">
        <v>4</v>
      </c>
      <c r="N5" s="7">
        <v>5</v>
      </c>
      <c r="O5" s="7">
        <v>6</v>
      </c>
      <c r="P5" s="7">
        <v>7</v>
      </c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  <c r="X5" s="7">
        <v>15</v>
      </c>
      <c r="Y5" s="7">
        <v>16</v>
      </c>
      <c r="Z5" s="7">
        <v>17</v>
      </c>
      <c r="AA5" s="7">
        <v>18</v>
      </c>
      <c r="AB5" s="7">
        <v>19</v>
      </c>
      <c r="AC5" s="7">
        <v>20</v>
      </c>
      <c r="AD5" s="7">
        <v>21</v>
      </c>
      <c r="AE5" s="7">
        <v>22</v>
      </c>
      <c r="AF5" s="7">
        <v>23</v>
      </c>
    </row>
    <row r="6" spans="1:32" x14ac:dyDescent="0.2">
      <c r="A6" s="7" t="str">
        <f t="shared" si="0"/>
        <v>081301001</v>
      </c>
      <c r="B6" s="7" t="s">
        <v>122</v>
      </c>
      <c r="C6" s="11" t="s">
        <v>102</v>
      </c>
      <c r="D6" s="11" t="s">
        <v>120</v>
      </c>
      <c r="E6" s="11" t="s">
        <v>121</v>
      </c>
      <c r="F6" s="20">
        <v>147649</v>
      </c>
      <c r="G6" s="11"/>
      <c r="H6" s="11" t="s">
        <v>115</v>
      </c>
      <c r="I6" s="11" t="s">
        <v>106</v>
      </c>
      <c r="J6" s="7" t="s">
        <v>173</v>
      </c>
      <c r="K6" s="7">
        <v>2</v>
      </c>
      <c r="L6" s="7">
        <v>3</v>
      </c>
      <c r="M6" s="7">
        <v>4</v>
      </c>
      <c r="N6" s="7">
        <v>5</v>
      </c>
      <c r="O6" s="7">
        <v>6</v>
      </c>
      <c r="P6" s="7">
        <v>7</v>
      </c>
      <c r="Q6" s="7">
        <v>8</v>
      </c>
      <c r="R6" s="7">
        <v>9</v>
      </c>
      <c r="S6" s="7">
        <v>10</v>
      </c>
      <c r="T6" s="7">
        <v>11</v>
      </c>
      <c r="U6" s="7">
        <v>12</v>
      </c>
      <c r="V6" s="7">
        <v>13</v>
      </c>
      <c r="W6" s="7">
        <v>14</v>
      </c>
      <c r="X6" s="7">
        <v>15</v>
      </c>
      <c r="Y6" s="7">
        <v>16</v>
      </c>
      <c r="Z6" s="7">
        <v>17</v>
      </c>
      <c r="AA6" s="7">
        <v>18</v>
      </c>
      <c r="AB6" s="7">
        <v>19</v>
      </c>
      <c r="AC6" s="7">
        <v>20</v>
      </c>
      <c r="AD6" s="7">
        <v>21</v>
      </c>
      <c r="AE6" s="7">
        <v>22</v>
      </c>
      <c r="AF6" s="7">
        <v>23</v>
      </c>
    </row>
    <row r="7" spans="1:32" x14ac:dyDescent="0.2">
      <c r="A7" s="7" t="str">
        <f t="shared" si="0"/>
        <v>081601001</v>
      </c>
      <c r="B7" s="7" t="s">
        <v>126</v>
      </c>
      <c r="C7" s="11" t="s">
        <v>102</v>
      </c>
      <c r="D7" s="11" t="s">
        <v>148</v>
      </c>
      <c r="E7" s="11" t="s">
        <v>121</v>
      </c>
      <c r="F7" s="20">
        <v>117093</v>
      </c>
      <c r="G7" s="11"/>
      <c r="H7" s="11" t="s">
        <v>115</v>
      </c>
      <c r="I7" s="11" t="s">
        <v>106</v>
      </c>
      <c r="J7" s="7" t="s">
        <v>172</v>
      </c>
      <c r="K7" s="7">
        <v>2</v>
      </c>
      <c r="L7" s="7">
        <v>3</v>
      </c>
      <c r="M7" s="7">
        <v>4</v>
      </c>
      <c r="N7" s="7">
        <v>5</v>
      </c>
      <c r="O7" s="7">
        <v>6</v>
      </c>
      <c r="P7" s="7">
        <v>7</v>
      </c>
      <c r="Q7" s="7">
        <v>8</v>
      </c>
      <c r="R7" s="7">
        <v>9</v>
      </c>
      <c r="S7" s="7">
        <v>10</v>
      </c>
      <c r="T7" s="7">
        <v>11</v>
      </c>
      <c r="U7" s="7">
        <v>12</v>
      </c>
      <c r="V7" s="7">
        <v>13</v>
      </c>
      <c r="W7" s="7">
        <v>14</v>
      </c>
      <c r="X7" s="7">
        <v>15</v>
      </c>
      <c r="Y7" s="7">
        <v>16</v>
      </c>
      <c r="Z7" s="7">
        <v>17</v>
      </c>
      <c r="AA7" s="7">
        <v>18</v>
      </c>
      <c r="AB7" s="7">
        <v>19</v>
      </c>
      <c r="AC7" s="7">
        <v>20</v>
      </c>
      <c r="AD7" s="7">
        <v>21</v>
      </c>
      <c r="AE7" s="7">
        <v>22</v>
      </c>
      <c r="AF7" s="7">
        <v>23</v>
      </c>
    </row>
  </sheetData>
  <autoFilter ref="A4:AF4"/>
  <mergeCells count="19">
    <mergeCell ref="I1:I3"/>
    <mergeCell ref="A1:A3"/>
    <mergeCell ref="B1:B3"/>
    <mergeCell ref="C1:C3"/>
    <mergeCell ref="D1:D3"/>
    <mergeCell ref="E1:E3"/>
    <mergeCell ref="F1:F3"/>
    <mergeCell ref="H1:H3"/>
    <mergeCell ref="G1:G3"/>
    <mergeCell ref="J2:J3"/>
    <mergeCell ref="J1:AF1"/>
    <mergeCell ref="W2:AB2"/>
    <mergeCell ref="R2:S2"/>
    <mergeCell ref="T2:U2"/>
    <mergeCell ref="P2:Q2"/>
    <mergeCell ref="N2:O2"/>
    <mergeCell ref="L2:M2"/>
    <mergeCell ref="AC2:AD2"/>
    <mergeCell ref="AE2:AF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workbookViewId="0">
      <pane xSplit="2" ySplit="5" topLeftCell="AK6" activePane="bottomRight" state="frozen"/>
      <selection pane="topRight" activeCell="C1" sqref="C1"/>
      <selection pane="bottomLeft" activeCell="A6" sqref="A6"/>
      <selection pane="bottomRight" activeCell="AQ15" sqref="AQ15"/>
    </sheetView>
  </sheetViews>
  <sheetFormatPr defaultRowHeight="12.75" x14ac:dyDescent="0.2"/>
  <cols>
    <col min="1" max="1" width="12" style="7" customWidth="1"/>
    <col min="2" max="2" width="12.42578125" style="7" customWidth="1"/>
    <col min="3" max="4" width="10.85546875" style="6" customWidth="1"/>
    <col min="5" max="5" width="16" style="6" customWidth="1"/>
    <col min="6" max="6" width="18.28515625" style="6" customWidth="1"/>
    <col min="7" max="7" width="26.85546875" style="6" customWidth="1"/>
    <col min="8" max="34" width="12.7109375" style="4" customWidth="1"/>
    <col min="35" max="35" width="13.85546875" style="6" customWidth="1"/>
    <col min="36" max="36" width="18.7109375" style="4" customWidth="1"/>
    <col min="37" max="37" width="18.7109375" style="6" customWidth="1"/>
    <col min="38" max="38" width="13.7109375" style="4" customWidth="1"/>
    <col min="39" max="39" width="13.7109375" style="6" customWidth="1"/>
    <col min="40" max="41" width="12.7109375" style="6" customWidth="1"/>
    <col min="42" max="42" width="12.7109375" style="4" customWidth="1"/>
    <col min="43" max="43" width="13.7109375" style="6" customWidth="1"/>
    <col min="44" max="44" width="13.7109375" style="4" customWidth="1"/>
    <col min="45" max="45" width="13.7109375" style="6" customWidth="1"/>
    <col min="46" max="46" width="13.7109375" style="4" customWidth="1"/>
    <col min="47" max="47" width="16.5703125" style="4" customWidth="1"/>
    <col min="48" max="48" width="23.28515625" style="5" customWidth="1"/>
    <col min="49" max="16384" width="9.140625" style="1"/>
  </cols>
  <sheetData>
    <row r="1" spans="1:48" s="3" customFormat="1" ht="12.75" customHeight="1" x14ac:dyDescent="0.2">
      <c r="A1" s="33" t="s">
        <v>84</v>
      </c>
      <c r="B1" s="33" t="s">
        <v>85</v>
      </c>
      <c r="C1" s="43" t="s">
        <v>33</v>
      </c>
      <c r="D1" s="40" t="s">
        <v>91</v>
      </c>
      <c r="E1" s="40" t="s">
        <v>0</v>
      </c>
      <c r="F1" s="52" t="s">
        <v>35</v>
      </c>
      <c r="G1" s="52" t="s">
        <v>36</v>
      </c>
      <c r="H1" s="40" t="s">
        <v>34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 t="s">
        <v>18</v>
      </c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1"/>
    </row>
    <row r="2" spans="1:48" s="3" customFormat="1" ht="12.75" customHeight="1" x14ac:dyDescent="0.2">
      <c r="A2" s="42"/>
      <c r="B2" s="42"/>
      <c r="C2" s="38"/>
      <c r="D2" s="32"/>
      <c r="E2" s="32"/>
      <c r="F2" s="48"/>
      <c r="G2" s="48"/>
      <c r="H2" s="36" t="s">
        <v>8</v>
      </c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  <c r="AH2" s="32" t="s">
        <v>153</v>
      </c>
      <c r="AI2" s="32" t="s">
        <v>20</v>
      </c>
      <c r="AJ2" s="50" t="s">
        <v>154</v>
      </c>
      <c r="AK2" s="51" t="s">
        <v>160</v>
      </c>
      <c r="AL2" s="32" t="s">
        <v>23</v>
      </c>
      <c r="AM2" s="32" t="s">
        <v>24</v>
      </c>
      <c r="AN2" s="32" t="s">
        <v>25</v>
      </c>
      <c r="AO2" s="32" t="s">
        <v>26</v>
      </c>
      <c r="AP2" s="32" t="s">
        <v>27</v>
      </c>
      <c r="AQ2" s="32" t="s">
        <v>28</v>
      </c>
      <c r="AR2" s="32" t="s">
        <v>29</v>
      </c>
      <c r="AS2" s="47" t="s">
        <v>155</v>
      </c>
      <c r="AT2" s="47" t="s">
        <v>156</v>
      </c>
      <c r="AU2" s="32" t="s">
        <v>1</v>
      </c>
      <c r="AV2" s="39" t="s">
        <v>31</v>
      </c>
    </row>
    <row r="3" spans="1:48" s="3" customFormat="1" ht="80.25" customHeight="1" x14ac:dyDescent="0.2">
      <c r="A3" s="42"/>
      <c r="B3" s="42"/>
      <c r="C3" s="38"/>
      <c r="D3" s="32"/>
      <c r="E3" s="32"/>
      <c r="F3" s="48"/>
      <c r="G3" s="48"/>
      <c r="H3" s="22" t="s">
        <v>9</v>
      </c>
      <c r="I3" s="22" t="s">
        <v>83</v>
      </c>
      <c r="J3" s="22" t="s">
        <v>9</v>
      </c>
      <c r="K3" s="22" t="s">
        <v>83</v>
      </c>
      <c r="L3" s="22" t="s">
        <v>9</v>
      </c>
      <c r="M3" s="22" t="s">
        <v>83</v>
      </c>
      <c r="N3" s="22" t="s">
        <v>9</v>
      </c>
      <c r="O3" s="22" t="s">
        <v>83</v>
      </c>
      <c r="P3" s="22" t="s">
        <v>9</v>
      </c>
      <c r="Q3" s="22" t="s">
        <v>83</v>
      </c>
      <c r="R3" s="22" t="s">
        <v>9</v>
      </c>
      <c r="S3" s="22" t="s">
        <v>83</v>
      </c>
      <c r="T3" s="22" t="s">
        <v>9</v>
      </c>
      <c r="U3" s="22" t="s">
        <v>83</v>
      </c>
      <c r="V3" s="22" t="s">
        <v>9</v>
      </c>
      <c r="W3" s="22" t="s">
        <v>83</v>
      </c>
      <c r="X3" s="22" t="s">
        <v>9</v>
      </c>
      <c r="Y3" s="22" t="s">
        <v>83</v>
      </c>
      <c r="Z3" s="22" t="s">
        <v>9</v>
      </c>
      <c r="AA3" s="22" t="s">
        <v>83</v>
      </c>
      <c r="AB3" s="22" t="s">
        <v>9</v>
      </c>
      <c r="AC3" s="22" t="s">
        <v>83</v>
      </c>
      <c r="AD3" s="22" t="s">
        <v>9</v>
      </c>
      <c r="AE3" s="22" t="s">
        <v>83</v>
      </c>
      <c r="AF3" s="22" t="s">
        <v>9</v>
      </c>
      <c r="AG3" s="22" t="s">
        <v>83</v>
      </c>
      <c r="AH3" s="32"/>
      <c r="AI3" s="32"/>
      <c r="AJ3" s="50"/>
      <c r="AK3" s="51"/>
      <c r="AL3" s="32"/>
      <c r="AM3" s="32"/>
      <c r="AN3" s="32"/>
      <c r="AO3" s="32"/>
      <c r="AP3" s="32"/>
      <c r="AQ3" s="32"/>
      <c r="AR3" s="32"/>
      <c r="AS3" s="48"/>
      <c r="AT3" s="48"/>
      <c r="AU3" s="32"/>
      <c r="AV3" s="39"/>
    </row>
    <row r="4" spans="1:48" s="3" customFormat="1" x14ac:dyDescent="0.2">
      <c r="A4" s="34"/>
      <c r="B4" s="34"/>
      <c r="C4" s="38"/>
      <c r="D4" s="32"/>
      <c r="E4" s="32"/>
      <c r="F4" s="49"/>
      <c r="G4" s="49"/>
      <c r="H4" s="22" t="s">
        <v>70</v>
      </c>
      <c r="I4" s="22" t="s">
        <v>70</v>
      </c>
      <c r="J4" s="22" t="s">
        <v>71</v>
      </c>
      <c r="K4" s="22" t="s">
        <v>71</v>
      </c>
      <c r="L4" s="22" t="s">
        <v>72</v>
      </c>
      <c r="M4" s="22" t="s">
        <v>72</v>
      </c>
      <c r="N4" s="22" t="s">
        <v>73</v>
      </c>
      <c r="O4" s="22" t="s">
        <v>73</v>
      </c>
      <c r="P4" s="22" t="s">
        <v>74</v>
      </c>
      <c r="Q4" s="22" t="s">
        <v>74</v>
      </c>
      <c r="R4" s="22" t="s">
        <v>75</v>
      </c>
      <c r="S4" s="22" t="s">
        <v>75</v>
      </c>
      <c r="T4" s="22" t="s">
        <v>76</v>
      </c>
      <c r="U4" s="22" t="s">
        <v>76</v>
      </c>
      <c r="V4" s="22" t="s">
        <v>77</v>
      </c>
      <c r="W4" s="22" t="s">
        <v>77</v>
      </c>
      <c r="X4" s="22" t="s">
        <v>78</v>
      </c>
      <c r="Y4" s="22" t="s">
        <v>78</v>
      </c>
      <c r="Z4" s="22" t="s">
        <v>79</v>
      </c>
      <c r="AA4" s="22" t="s">
        <v>79</v>
      </c>
      <c r="AB4" s="22" t="s">
        <v>80</v>
      </c>
      <c r="AC4" s="22" t="s">
        <v>80</v>
      </c>
      <c r="AD4" s="22" t="s">
        <v>81</v>
      </c>
      <c r="AE4" s="22" t="s">
        <v>81</v>
      </c>
      <c r="AF4" s="22" t="s">
        <v>82</v>
      </c>
      <c r="AG4" s="22" t="s">
        <v>82</v>
      </c>
      <c r="AH4" s="32"/>
      <c r="AI4" s="32"/>
      <c r="AJ4" s="50"/>
      <c r="AK4" s="51"/>
      <c r="AL4" s="32"/>
      <c r="AM4" s="32"/>
      <c r="AN4" s="32"/>
      <c r="AO4" s="32"/>
      <c r="AP4" s="32"/>
      <c r="AQ4" s="32"/>
      <c r="AR4" s="32"/>
      <c r="AS4" s="49"/>
      <c r="AT4" s="49"/>
      <c r="AU4" s="32"/>
      <c r="AV4" s="39"/>
    </row>
    <row r="5" spans="1:48" s="3" customFormat="1" ht="13.5" thickBot="1" x14ac:dyDescent="0.25">
      <c r="A5" s="27" t="s">
        <v>89</v>
      </c>
      <c r="B5" s="27" t="s">
        <v>90</v>
      </c>
      <c r="C5" s="22" t="s">
        <v>67</v>
      </c>
      <c r="D5" s="22" t="s">
        <v>99</v>
      </c>
      <c r="E5" s="22" t="s">
        <v>68</v>
      </c>
      <c r="F5" s="24" t="s">
        <v>157</v>
      </c>
      <c r="G5" s="24" t="s">
        <v>158</v>
      </c>
      <c r="H5" s="32" t="s">
        <v>10</v>
      </c>
      <c r="I5" s="32"/>
      <c r="J5" s="32" t="s">
        <v>11</v>
      </c>
      <c r="K5" s="32"/>
      <c r="L5" s="32" t="s">
        <v>12</v>
      </c>
      <c r="M5" s="32"/>
      <c r="N5" s="32" t="s">
        <v>13</v>
      </c>
      <c r="O5" s="32"/>
      <c r="P5" s="32" t="s">
        <v>14</v>
      </c>
      <c r="Q5" s="32"/>
      <c r="R5" s="32" t="s">
        <v>15</v>
      </c>
      <c r="S5" s="32"/>
      <c r="T5" s="32" t="s">
        <v>16</v>
      </c>
      <c r="U5" s="32"/>
      <c r="V5" s="32" t="s">
        <v>17</v>
      </c>
      <c r="W5" s="32"/>
      <c r="X5" s="35">
        <v>100</v>
      </c>
      <c r="Y5" s="35"/>
      <c r="Z5" s="35">
        <v>110</v>
      </c>
      <c r="AA5" s="35"/>
      <c r="AB5" s="35">
        <v>120</v>
      </c>
      <c r="AC5" s="35"/>
      <c r="AD5" s="35">
        <v>130</v>
      </c>
      <c r="AE5" s="35"/>
      <c r="AF5" s="35">
        <v>140</v>
      </c>
      <c r="AG5" s="35"/>
      <c r="AH5" s="23">
        <v>150</v>
      </c>
      <c r="AI5" s="23">
        <v>160</v>
      </c>
      <c r="AJ5" s="23">
        <v>170</v>
      </c>
      <c r="AK5" s="23">
        <v>180</v>
      </c>
      <c r="AL5" s="23">
        <v>190</v>
      </c>
      <c r="AM5" s="23">
        <v>200</v>
      </c>
      <c r="AN5" s="31">
        <v>210</v>
      </c>
      <c r="AO5" s="31">
        <v>215</v>
      </c>
      <c r="AP5" s="31">
        <v>220</v>
      </c>
      <c r="AQ5" s="23">
        <v>230</v>
      </c>
      <c r="AR5" s="31">
        <v>240</v>
      </c>
      <c r="AS5" s="25" t="s">
        <v>159</v>
      </c>
      <c r="AT5" s="31">
        <v>250</v>
      </c>
      <c r="AU5" s="31">
        <v>260</v>
      </c>
      <c r="AV5" s="8" t="s">
        <v>32</v>
      </c>
    </row>
    <row r="6" spans="1:48" x14ac:dyDescent="0.2">
      <c r="A6" s="3" t="str">
        <f t="shared" ref="A6:A8" si="0">CONCATENATE(B6,"01001")</f>
        <v>081301001</v>
      </c>
      <c r="B6" s="3" t="s">
        <v>122</v>
      </c>
      <c r="C6" s="19" t="s">
        <v>107</v>
      </c>
      <c r="D6" s="19"/>
      <c r="E6" s="19" t="s">
        <v>115</v>
      </c>
      <c r="F6" s="19" t="s">
        <v>100</v>
      </c>
      <c r="G6" s="19" t="s">
        <v>161</v>
      </c>
      <c r="H6" s="20">
        <v>499747</v>
      </c>
      <c r="I6" s="20">
        <v>2000</v>
      </c>
      <c r="J6" s="20">
        <v>499747</v>
      </c>
      <c r="K6" s="20">
        <v>2000</v>
      </c>
      <c r="L6" s="20">
        <v>499747</v>
      </c>
      <c r="M6" s="20">
        <v>2000</v>
      </c>
      <c r="N6" s="20">
        <v>499747</v>
      </c>
      <c r="O6" s="20">
        <v>2000</v>
      </c>
      <c r="P6" s="20">
        <v>499747</v>
      </c>
      <c r="Q6" s="20">
        <v>2000</v>
      </c>
      <c r="R6" s="20">
        <v>495245</v>
      </c>
      <c r="S6" s="20">
        <v>2000</v>
      </c>
      <c r="T6" s="20">
        <v>490888</v>
      </c>
      <c r="U6" s="20">
        <v>2000</v>
      </c>
      <c r="V6" s="20">
        <v>486386</v>
      </c>
      <c r="W6" s="20">
        <v>2000</v>
      </c>
      <c r="X6" s="20">
        <v>481883</v>
      </c>
      <c r="Y6" s="20">
        <v>2000</v>
      </c>
      <c r="Z6" s="20">
        <v>477527</v>
      </c>
      <c r="AA6" s="20">
        <v>2000</v>
      </c>
      <c r="AB6" s="20">
        <v>473024</v>
      </c>
      <c r="AC6" s="20">
        <v>2000</v>
      </c>
      <c r="AD6" s="20">
        <v>468667</v>
      </c>
      <c r="AE6" s="20">
        <v>2000</v>
      </c>
      <c r="AF6" s="20">
        <v>464165</v>
      </c>
      <c r="AG6" s="20">
        <v>2000</v>
      </c>
      <c r="AH6" s="20">
        <v>333656</v>
      </c>
      <c r="AI6" s="11"/>
      <c r="AJ6" s="20">
        <v>10000000</v>
      </c>
      <c r="AK6" s="11" t="s">
        <v>166</v>
      </c>
      <c r="AL6" s="21">
        <v>333656</v>
      </c>
      <c r="AM6" s="2" t="s">
        <v>116</v>
      </c>
      <c r="AN6" s="7">
        <v>2.2000000000000002</v>
      </c>
      <c r="AO6" s="7"/>
      <c r="AP6" s="20">
        <v>7340</v>
      </c>
      <c r="AR6" s="20">
        <v>2779</v>
      </c>
      <c r="AS6" s="11"/>
      <c r="AT6" s="20">
        <v>100</v>
      </c>
      <c r="AU6" s="21">
        <f>AP6-AR6-AT6</f>
        <v>4461</v>
      </c>
      <c r="AV6" s="11" t="s">
        <v>106</v>
      </c>
    </row>
    <row r="7" spans="1:48" x14ac:dyDescent="0.2">
      <c r="A7" s="3" t="str">
        <f t="shared" si="0"/>
        <v>081301001</v>
      </c>
      <c r="B7" s="3" t="s">
        <v>122</v>
      </c>
      <c r="C7" s="19" t="s">
        <v>107</v>
      </c>
      <c r="D7" s="19"/>
      <c r="E7" s="19" t="s">
        <v>115</v>
      </c>
      <c r="F7" s="19" t="s">
        <v>101</v>
      </c>
      <c r="G7" s="19" t="s">
        <v>162</v>
      </c>
      <c r="H7" s="20">
        <v>56586</v>
      </c>
      <c r="I7" s="20">
        <v>3000</v>
      </c>
      <c r="J7" s="20">
        <v>56586</v>
      </c>
      <c r="K7" s="20">
        <v>3000</v>
      </c>
      <c r="L7" s="20">
        <v>56586</v>
      </c>
      <c r="M7" s="20">
        <v>3000</v>
      </c>
      <c r="N7" s="20">
        <v>56586</v>
      </c>
      <c r="O7" s="20">
        <v>3000</v>
      </c>
      <c r="P7" s="20">
        <v>56586</v>
      </c>
      <c r="Q7" s="20">
        <v>3000</v>
      </c>
      <c r="R7" s="20">
        <v>56089</v>
      </c>
      <c r="S7" s="20">
        <v>3000</v>
      </c>
      <c r="T7" s="20">
        <v>55609</v>
      </c>
      <c r="U7" s="20">
        <v>3000</v>
      </c>
      <c r="V7" s="20">
        <v>55112</v>
      </c>
      <c r="W7" s="20">
        <v>3000</v>
      </c>
      <c r="X7" s="20">
        <v>54616</v>
      </c>
      <c r="Y7" s="20">
        <v>3000</v>
      </c>
      <c r="Z7" s="20">
        <v>54135</v>
      </c>
      <c r="AA7" s="20">
        <v>3000</v>
      </c>
      <c r="AB7" s="20">
        <v>53639</v>
      </c>
      <c r="AC7" s="20">
        <v>3000</v>
      </c>
      <c r="AD7" s="20">
        <v>53158</v>
      </c>
      <c r="AE7" s="20">
        <v>3000</v>
      </c>
      <c r="AF7" s="20">
        <v>52662</v>
      </c>
      <c r="AG7" s="20">
        <v>3000</v>
      </c>
      <c r="AH7" s="20">
        <v>37816</v>
      </c>
      <c r="AI7" s="11" t="s">
        <v>116</v>
      </c>
      <c r="AJ7" s="20">
        <v>1100000</v>
      </c>
      <c r="AK7" s="11" t="s">
        <v>167</v>
      </c>
      <c r="AL7" s="21">
        <v>37816</v>
      </c>
      <c r="AM7" s="2" t="s">
        <v>116</v>
      </c>
      <c r="AN7" s="7">
        <v>2.2000000000000002</v>
      </c>
      <c r="AO7" s="7"/>
      <c r="AP7" s="20">
        <v>832</v>
      </c>
      <c r="AR7" s="20">
        <v>315</v>
      </c>
      <c r="AS7" s="11"/>
      <c r="AT7" s="20">
        <v>100</v>
      </c>
      <c r="AU7" s="21">
        <f t="shared" ref="AU7:AU10" si="1">AP7-AR7-AT7</f>
        <v>417</v>
      </c>
      <c r="AV7" s="11" t="s">
        <v>106</v>
      </c>
    </row>
    <row r="8" spans="1:48" x14ac:dyDescent="0.2">
      <c r="A8" s="3" t="str">
        <f t="shared" si="0"/>
        <v>081601001</v>
      </c>
      <c r="B8" s="3" t="s">
        <v>126</v>
      </c>
      <c r="C8" s="19" t="s">
        <v>107</v>
      </c>
      <c r="D8" s="19"/>
      <c r="E8" s="19" t="s">
        <v>115</v>
      </c>
      <c r="F8" s="19" t="s">
        <v>101</v>
      </c>
      <c r="G8" s="19" t="s">
        <v>163</v>
      </c>
      <c r="H8" s="20">
        <v>93624</v>
      </c>
      <c r="I8" s="20">
        <v>4000</v>
      </c>
      <c r="J8" s="20">
        <v>93624</v>
      </c>
      <c r="K8" s="20">
        <v>4000</v>
      </c>
      <c r="L8" s="20">
        <v>93624</v>
      </c>
      <c r="M8" s="20">
        <v>4000</v>
      </c>
      <c r="N8" s="20">
        <v>93624</v>
      </c>
      <c r="O8" s="20">
        <v>4000</v>
      </c>
      <c r="P8" s="20">
        <v>93624</v>
      </c>
      <c r="Q8" s="20">
        <v>4000</v>
      </c>
      <c r="R8" s="20">
        <v>92992</v>
      </c>
      <c r="S8" s="20">
        <v>4000</v>
      </c>
      <c r="T8" s="20">
        <v>92381</v>
      </c>
      <c r="U8" s="20">
        <v>4000</v>
      </c>
      <c r="V8" s="20">
        <v>91750</v>
      </c>
      <c r="W8" s="20">
        <v>4000</v>
      </c>
      <c r="X8" s="20">
        <v>91119</v>
      </c>
      <c r="Y8" s="20">
        <v>4000</v>
      </c>
      <c r="Z8" s="20">
        <v>90508</v>
      </c>
      <c r="AA8" s="20">
        <v>4000</v>
      </c>
      <c r="AB8" s="20">
        <v>89876</v>
      </c>
      <c r="AC8" s="20">
        <v>4000</v>
      </c>
      <c r="AD8" s="20">
        <v>89265</v>
      </c>
      <c r="AE8" s="20">
        <v>4000</v>
      </c>
      <c r="AF8" s="20">
        <v>88634</v>
      </c>
      <c r="AG8" s="20">
        <v>4000</v>
      </c>
      <c r="AH8" s="20">
        <v>63088</v>
      </c>
      <c r="AI8" s="11" t="s">
        <v>116</v>
      </c>
      <c r="AJ8" s="20">
        <v>1200000</v>
      </c>
      <c r="AK8" s="11" t="s">
        <v>168</v>
      </c>
      <c r="AL8" s="21">
        <v>63088</v>
      </c>
      <c r="AM8" s="2" t="s">
        <v>116</v>
      </c>
      <c r="AN8" s="7">
        <v>2.2000000000000002</v>
      </c>
      <c r="AO8" s="7"/>
      <c r="AP8" s="20">
        <v>1388</v>
      </c>
      <c r="AR8" s="20">
        <v>523</v>
      </c>
      <c r="AS8" s="11"/>
      <c r="AT8" s="20">
        <v>100</v>
      </c>
      <c r="AU8" s="21">
        <f t="shared" si="1"/>
        <v>765</v>
      </c>
      <c r="AV8" s="11" t="s">
        <v>106</v>
      </c>
    </row>
    <row r="9" spans="1:48" x14ac:dyDescent="0.2">
      <c r="A9" s="3" t="str">
        <f t="shared" ref="A9:A10" si="2">CONCATENATE(B9,"01001")</f>
        <v>402701001</v>
      </c>
      <c r="B9" s="3" t="s">
        <v>117</v>
      </c>
      <c r="C9" s="19" t="s">
        <v>107</v>
      </c>
      <c r="D9" s="19"/>
      <c r="E9" s="19" t="s">
        <v>115</v>
      </c>
      <c r="F9" s="19" t="s">
        <v>100</v>
      </c>
      <c r="G9" s="19" t="s">
        <v>164</v>
      </c>
      <c r="H9" s="20">
        <v>35206</v>
      </c>
      <c r="I9" s="20">
        <v>5000</v>
      </c>
      <c r="J9" s="20">
        <v>35206</v>
      </c>
      <c r="K9" s="20">
        <v>5000</v>
      </c>
      <c r="L9" s="20">
        <v>35206</v>
      </c>
      <c r="M9" s="20">
        <v>5000</v>
      </c>
      <c r="N9" s="20">
        <v>35206</v>
      </c>
      <c r="O9" s="20">
        <v>5000</v>
      </c>
      <c r="P9" s="20">
        <v>35206</v>
      </c>
      <c r="Q9" s="20">
        <v>5000</v>
      </c>
      <c r="R9" s="20">
        <v>34970</v>
      </c>
      <c r="S9" s="20">
        <v>5000</v>
      </c>
      <c r="T9" s="20">
        <v>34742</v>
      </c>
      <c r="U9" s="20">
        <v>5000</v>
      </c>
      <c r="V9" s="20">
        <v>34506</v>
      </c>
      <c r="W9" s="20">
        <v>5000</v>
      </c>
      <c r="X9" s="20">
        <v>34270</v>
      </c>
      <c r="Y9" s="20">
        <v>5000</v>
      </c>
      <c r="Z9" s="20">
        <v>34042</v>
      </c>
      <c r="AA9" s="20">
        <v>5000</v>
      </c>
      <c r="AB9" s="20">
        <v>33806</v>
      </c>
      <c r="AC9" s="20">
        <v>5000</v>
      </c>
      <c r="AD9" s="20">
        <v>33578</v>
      </c>
      <c r="AE9" s="20">
        <v>5000</v>
      </c>
      <c r="AF9" s="20">
        <v>33342</v>
      </c>
      <c r="AG9" s="20">
        <v>5000</v>
      </c>
      <c r="AH9" s="20">
        <v>23728</v>
      </c>
      <c r="AI9" s="11" t="s">
        <v>116</v>
      </c>
      <c r="AJ9" s="20">
        <v>1300000</v>
      </c>
      <c r="AK9" s="11" t="s">
        <v>169</v>
      </c>
      <c r="AL9" s="21">
        <v>23728</v>
      </c>
      <c r="AM9" s="2" t="s">
        <v>116</v>
      </c>
      <c r="AN9" s="7">
        <v>2.2000000000000002</v>
      </c>
      <c r="AO9" s="7"/>
      <c r="AP9" s="20">
        <v>522</v>
      </c>
      <c r="AR9" s="20">
        <v>196</v>
      </c>
      <c r="AS9" s="11"/>
      <c r="AT9" s="20">
        <v>100</v>
      </c>
      <c r="AU9" s="21">
        <f t="shared" si="1"/>
        <v>226</v>
      </c>
      <c r="AV9" s="11" t="s">
        <v>106</v>
      </c>
    </row>
    <row r="10" spans="1:48" x14ac:dyDescent="0.2">
      <c r="A10" s="3" t="str">
        <f t="shared" si="2"/>
        <v>402701001</v>
      </c>
      <c r="B10" s="3" t="s">
        <v>117</v>
      </c>
      <c r="C10" s="19" t="s">
        <v>107</v>
      </c>
      <c r="D10" s="19"/>
      <c r="E10" s="19" t="s">
        <v>115</v>
      </c>
      <c r="F10" s="19" t="s">
        <v>100</v>
      </c>
      <c r="G10" s="19" t="s">
        <v>165</v>
      </c>
      <c r="H10" s="20">
        <v>74399</v>
      </c>
      <c r="I10" s="20">
        <v>6000</v>
      </c>
      <c r="J10" s="20">
        <v>74399</v>
      </c>
      <c r="K10" s="20">
        <v>6000</v>
      </c>
      <c r="L10" s="20">
        <v>74399</v>
      </c>
      <c r="M10" s="20">
        <v>6000</v>
      </c>
      <c r="N10" s="20">
        <v>74399</v>
      </c>
      <c r="O10" s="20">
        <v>6000</v>
      </c>
      <c r="P10" s="20">
        <v>74399</v>
      </c>
      <c r="Q10" s="20">
        <v>6000</v>
      </c>
      <c r="R10" s="20">
        <v>73778</v>
      </c>
      <c r="S10" s="20">
        <v>6000</v>
      </c>
      <c r="T10" s="20">
        <v>73177</v>
      </c>
      <c r="U10" s="20">
        <v>6000</v>
      </c>
      <c r="V10" s="20">
        <v>72556</v>
      </c>
      <c r="W10" s="20">
        <v>6000</v>
      </c>
      <c r="X10" s="20">
        <v>71935</v>
      </c>
      <c r="Y10" s="20">
        <v>6000</v>
      </c>
      <c r="Z10" s="20">
        <v>71334</v>
      </c>
      <c r="AA10" s="20">
        <v>6000</v>
      </c>
      <c r="AB10" s="20">
        <v>70713</v>
      </c>
      <c r="AC10" s="20">
        <v>6000</v>
      </c>
      <c r="AD10" s="20">
        <v>70112</v>
      </c>
      <c r="AE10" s="20">
        <v>6000</v>
      </c>
      <c r="AF10" s="20">
        <v>69491</v>
      </c>
      <c r="AG10" s="20">
        <v>6000</v>
      </c>
      <c r="AH10" s="20">
        <v>49807</v>
      </c>
      <c r="AI10" s="11" t="s">
        <v>116</v>
      </c>
      <c r="AJ10" s="20">
        <v>1400000</v>
      </c>
      <c r="AK10" s="11" t="s">
        <v>170</v>
      </c>
      <c r="AL10" s="21">
        <v>49807</v>
      </c>
      <c r="AM10" s="2" t="s">
        <v>116</v>
      </c>
      <c r="AN10" s="7">
        <v>2.2000000000000002</v>
      </c>
      <c r="AO10" s="7"/>
      <c r="AP10" s="20">
        <v>1096</v>
      </c>
      <c r="AR10" s="20">
        <v>414</v>
      </c>
      <c r="AS10" s="11"/>
      <c r="AT10" s="20">
        <v>100</v>
      </c>
      <c r="AU10" s="21">
        <f t="shared" si="1"/>
        <v>582</v>
      </c>
      <c r="AV10" s="11" t="s">
        <v>106</v>
      </c>
    </row>
  </sheetData>
  <autoFilter ref="A5:AV5"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</autoFilter>
  <mergeCells count="38">
    <mergeCell ref="R5:S5"/>
    <mergeCell ref="AU2:AU4"/>
    <mergeCell ref="AF5:AG5"/>
    <mergeCell ref="F1:F4"/>
    <mergeCell ref="G1:G4"/>
    <mergeCell ref="AS2:AS4"/>
    <mergeCell ref="T5:U5"/>
    <mergeCell ref="V5:W5"/>
    <mergeCell ref="X5:Y5"/>
    <mergeCell ref="Z5:AA5"/>
    <mergeCell ref="AB5:AC5"/>
    <mergeCell ref="AD5:AE5"/>
    <mergeCell ref="H5:I5"/>
    <mergeCell ref="J5:K5"/>
    <mergeCell ref="L5:M5"/>
    <mergeCell ref="N5:O5"/>
    <mergeCell ref="P5:Q5"/>
    <mergeCell ref="AV2:AV4"/>
    <mergeCell ref="AH1:AV1"/>
    <mergeCell ref="H2:AG2"/>
    <mergeCell ref="AH2:AH4"/>
    <mergeCell ref="AI2:AI4"/>
    <mergeCell ref="AJ2:AJ4"/>
    <mergeCell ref="AK2:AK4"/>
    <mergeCell ref="AL2:AL4"/>
    <mergeCell ref="AM2:AM4"/>
    <mergeCell ref="AN2:AN4"/>
    <mergeCell ref="AO2:AO4"/>
    <mergeCell ref="H1:AG1"/>
    <mergeCell ref="AP2:AP4"/>
    <mergeCell ref="AQ2:AQ4"/>
    <mergeCell ref="AR2:AR4"/>
    <mergeCell ref="AT2:AT4"/>
    <mergeCell ref="A1:A4"/>
    <mergeCell ref="B1:B4"/>
    <mergeCell ref="C1:C4"/>
    <mergeCell ref="D1:D4"/>
    <mergeCell ref="E1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xSplit="2" ySplit="2" topLeftCell="K3" activePane="bottomRight" state="frozen"/>
      <selection pane="topRight" activeCell="C1" sqref="C1"/>
      <selection pane="bottomLeft" activeCell="A3" sqref="A3"/>
      <selection pane="bottomRight" activeCell="V12" sqref="V12"/>
    </sheetView>
  </sheetViews>
  <sheetFormatPr defaultRowHeight="12.75" x14ac:dyDescent="0.2"/>
  <cols>
    <col min="1" max="1" width="14.85546875" style="7" customWidth="1"/>
    <col min="2" max="2" width="11.7109375" style="7" customWidth="1"/>
    <col min="3" max="3" width="10.5703125" style="6" customWidth="1"/>
    <col min="4" max="4" width="15" style="6" customWidth="1"/>
    <col min="5" max="5" width="13.7109375" style="6" customWidth="1"/>
    <col min="6" max="6" width="19.85546875" style="6" customWidth="1"/>
    <col min="7" max="8" width="14.5703125" style="4" customWidth="1"/>
    <col min="9" max="11" width="13.7109375" style="6" customWidth="1"/>
    <col min="12" max="12" width="15.85546875" style="6" customWidth="1"/>
    <col min="13" max="13" width="13.7109375" style="4" customWidth="1"/>
    <col min="14" max="14" width="13.7109375" style="6" customWidth="1"/>
    <col min="15" max="15" width="12.28515625" style="6" customWidth="1"/>
    <col min="16" max="17" width="13.7109375" style="6" customWidth="1"/>
    <col min="18" max="18" width="14.5703125" style="4" customWidth="1"/>
    <col min="19" max="19" width="13.7109375" style="6" customWidth="1"/>
    <col min="20" max="21" width="16.28515625" style="4" customWidth="1"/>
    <col min="22" max="22" width="24.140625" style="6" customWidth="1"/>
    <col min="23" max="16384" width="9.140625" style="1"/>
  </cols>
  <sheetData>
    <row r="1" spans="1:22" s="3" customFormat="1" ht="102" x14ac:dyDescent="0.2">
      <c r="A1" s="28" t="s">
        <v>84</v>
      </c>
      <c r="B1" s="28" t="s">
        <v>85</v>
      </c>
      <c r="C1" s="16" t="s">
        <v>33</v>
      </c>
      <c r="D1" s="16" t="s">
        <v>0</v>
      </c>
      <c r="E1" s="16" t="s">
        <v>57</v>
      </c>
      <c r="F1" s="16" t="s">
        <v>58</v>
      </c>
      <c r="G1" s="16" t="s">
        <v>59</v>
      </c>
      <c r="H1" s="16" t="s">
        <v>60</v>
      </c>
      <c r="I1" s="16" t="s">
        <v>61</v>
      </c>
      <c r="J1" s="16" t="s">
        <v>62</v>
      </c>
      <c r="K1" s="16" t="s">
        <v>20</v>
      </c>
      <c r="L1" s="30" t="s">
        <v>63</v>
      </c>
      <c r="M1" s="16" t="s">
        <v>23</v>
      </c>
      <c r="N1" s="16" t="s">
        <v>24</v>
      </c>
      <c r="O1" s="16" t="s">
        <v>25</v>
      </c>
      <c r="P1" s="16" t="s">
        <v>64</v>
      </c>
      <c r="Q1" s="16" t="s">
        <v>65</v>
      </c>
      <c r="R1" s="16" t="s">
        <v>27</v>
      </c>
      <c r="S1" s="16" t="s">
        <v>28</v>
      </c>
      <c r="T1" s="16" t="s">
        <v>29</v>
      </c>
      <c r="U1" s="16" t="s">
        <v>1</v>
      </c>
      <c r="V1" s="16" t="s">
        <v>31</v>
      </c>
    </row>
    <row r="2" spans="1:22" s="3" customFormat="1" x14ac:dyDescent="0.2">
      <c r="A2" s="27" t="s">
        <v>89</v>
      </c>
      <c r="B2" s="27" t="s">
        <v>90</v>
      </c>
      <c r="C2" s="14" t="s">
        <v>67</v>
      </c>
      <c r="D2" s="14" t="s">
        <v>68</v>
      </c>
      <c r="E2" s="14" t="s">
        <v>94</v>
      </c>
      <c r="F2" s="14" t="s">
        <v>95</v>
      </c>
      <c r="G2" s="14" t="s">
        <v>10</v>
      </c>
      <c r="H2" s="14" t="s">
        <v>69</v>
      </c>
      <c r="I2" s="14" t="s">
        <v>11</v>
      </c>
      <c r="J2" s="14" t="s">
        <v>96</v>
      </c>
      <c r="K2" s="14" t="s">
        <v>12</v>
      </c>
      <c r="L2" s="29" t="s">
        <v>13</v>
      </c>
      <c r="M2" s="14" t="s">
        <v>14</v>
      </c>
      <c r="N2" s="14" t="s">
        <v>15</v>
      </c>
      <c r="O2" s="14" t="s">
        <v>16</v>
      </c>
      <c r="P2" s="14" t="s">
        <v>17</v>
      </c>
      <c r="Q2" s="14" t="s">
        <v>97</v>
      </c>
      <c r="R2" s="14">
        <v>100</v>
      </c>
      <c r="S2" s="14">
        <v>110</v>
      </c>
      <c r="T2" s="14">
        <v>120</v>
      </c>
      <c r="U2" s="14">
        <v>130</v>
      </c>
      <c r="V2" s="14" t="s">
        <v>66</v>
      </c>
    </row>
    <row r="3" spans="1:22" x14ac:dyDescent="0.2">
      <c r="A3" s="3" t="str">
        <f t="shared" ref="A3:A8" si="0">CONCATENATE(B3,"01001")</f>
        <v>081301001</v>
      </c>
      <c r="B3" s="12" t="s">
        <v>122</v>
      </c>
      <c r="C3" s="11" t="s">
        <v>123</v>
      </c>
      <c r="D3" s="11" t="s">
        <v>132</v>
      </c>
      <c r="E3" s="11" t="s">
        <v>100</v>
      </c>
      <c r="F3" s="11" t="s">
        <v>133</v>
      </c>
      <c r="G3" s="20">
        <v>510345</v>
      </c>
      <c r="H3" s="20">
        <v>2562</v>
      </c>
      <c r="I3" s="11" t="s">
        <v>185</v>
      </c>
      <c r="J3" s="11" t="s">
        <v>180</v>
      </c>
      <c r="K3" s="11" t="s">
        <v>179</v>
      </c>
      <c r="L3" s="11" t="s">
        <v>176</v>
      </c>
      <c r="M3" s="20">
        <v>510345</v>
      </c>
      <c r="N3" s="11" t="s">
        <v>186</v>
      </c>
      <c r="O3" s="7">
        <v>1.1000000000000001</v>
      </c>
      <c r="P3" s="11" t="s">
        <v>166</v>
      </c>
      <c r="Q3" s="11">
        <v>1</v>
      </c>
      <c r="R3" s="20">
        <v>2339</v>
      </c>
      <c r="S3" s="6" t="s">
        <v>187</v>
      </c>
      <c r="T3" s="20">
        <v>1200</v>
      </c>
      <c r="U3" s="20">
        <f t="shared" ref="U3:U8" si="1">R3-T3</f>
        <v>1139</v>
      </c>
      <c r="V3" s="11" t="s">
        <v>106</v>
      </c>
    </row>
    <row r="4" spans="1:22" x14ac:dyDescent="0.2">
      <c r="A4" s="3" t="str">
        <f t="shared" ref="A4" si="2">CONCATENATE(B4,"01001")</f>
        <v>081301001</v>
      </c>
      <c r="B4" s="12" t="s">
        <v>122</v>
      </c>
      <c r="C4" s="11" t="s">
        <v>123</v>
      </c>
      <c r="D4" s="11" t="s">
        <v>124</v>
      </c>
      <c r="E4" s="11" t="s">
        <v>101</v>
      </c>
      <c r="F4" s="11" t="s">
        <v>125</v>
      </c>
      <c r="G4" s="20">
        <v>897132</v>
      </c>
      <c r="H4" s="20">
        <v>2562</v>
      </c>
      <c r="I4" s="11" t="s">
        <v>188</v>
      </c>
      <c r="J4" s="11" t="s">
        <v>183</v>
      </c>
      <c r="K4" s="11" t="s">
        <v>196</v>
      </c>
      <c r="L4" s="11" t="s">
        <v>178</v>
      </c>
      <c r="M4" s="20">
        <v>897132</v>
      </c>
      <c r="N4" s="11" t="s">
        <v>202</v>
      </c>
      <c r="O4" s="7">
        <v>1.1000000000000001</v>
      </c>
      <c r="P4" s="11" t="s">
        <v>167</v>
      </c>
      <c r="Q4" s="11">
        <v>1</v>
      </c>
      <c r="R4" s="20">
        <v>3289</v>
      </c>
      <c r="S4" s="6" t="s">
        <v>207</v>
      </c>
      <c r="T4" s="20">
        <v>1200</v>
      </c>
      <c r="U4" s="20">
        <f t="shared" si="1"/>
        <v>2089</v>
      </c>
      <c r="V4" s="11" t="s">
        <v>106</v>
      </c>
    </row>
    <row r="5" spans="1:22" x14ac:dyDescent="0.2">
      <c r="A5" s="3" t="str">
        <f t="shared" si="0"/>
        <v>081601001</v>
      </c>
      <c r="B5" s="3" t="s">
        <v>126</v>
      </c>
      <c r="C5" s="11" t="s">
        <v>123</v>
      </c>
      <c r="D5" s="11" t="s">
        <v>127</v>
      </c>
      <c r="E5" s="11" t="s">
        <v>101</v>
      </c>
      <c r="F5" s="11" t="s">
        <v>128</v>
      </c>
      <c r="G5" s="20">
        <v>1985256</v>
      </c>
      <c r="H5" s="20">
        <v>2562</v>
      </c>
      <c r="I5" s="11" t="s">
        <v>189</v>
      </c>
      <c r="J5" s="11" t="s">
        <v>184</v>
      </c>
      <c r="K5" s="11" t="s">
        <v>197</v>
      </c>
      <c r="L5" s="11" t="s">
        <v>201</v>
      </c>
      <c r="M5" s="20">
        <v>1985256</v>
      </c>
      <c r="N5" s="11" t="s">
        <v>203</v>
      </c>
      <c r="O5" s="7">
        <v>1.1000000000000001</v>
      </c>
      <c r="P5" s="11" t="s">
        <v>168</v>
      </c>
      <c r="Q5" s="11">
        <v>1</v>
      </c>
      <c r="R5" s="20">
        <v>21838</v>
      </c>
      <c r="S5" s="6" t="s">
        <v>208</v>
      </c>
      <c r="T5" s="20">
        <v>16377</v>
      </c>
      <c r="U5" s="20">
        <f t="shared" si="1"/>
        <v>5461</v>
      </c>
      <c r="V5" s="11" t="s">
        <v>106</v>
      </c>
    </row>
    <row r="6" spans="1:22" x14ac:dyDescent="0.2">
      <c r="A6" s="3" t="str">
        <f t="shared" si="0"/>
        <v>081601001</v>
      </c>
      <c r="B6" s="3" t="s">
        <v>126</v>
      </c>
      <c r="C6" s="11" t="s">
        <v>123</v>
      </c>
      <c r="D6" s="11" t="s">
        <v>127</v>
      </c>
      <c r="E6" s="11" t="s">
        <v>101</v>
      </c>
      <c r="F6" s="11" t="s">
        <v>129</v>
      </c>
      <c r="G6" s="20">
        <v>2374186</v>
      </c>
      <c r="H6" s="20">
        <v>2562</v>
      </c>
      <c r="I6" s="11" t="s">
        <v>190</v>
      </c>
      <c r="J6" s="11" t="s">
        <v>193</v>
      </c>
      <c r="K6" s="11" t="s">
        <v>198</v>
      </c>
      <c r="L6" s="11" t="s">
        <v>177</v>
      </c>
      <c r="M6" s="20">
        <v>2374186</v>
      </c>
      <c r="N6" s="11" t="s">
        <v>204</v>
      </c>
      <c r="O6" s="7">
        <v>1.1000000000000001</v>
      </c>
      <c r="P6" s="11" t="s">
        <v>169</v>
      </c>
      <c r="Q6" s="11">
        <v>1</v>
      </c>
      <c r="R6" s="20">
        <v>26116</v>
      </c>
      <c r="S6" s="6" t="s">
        <v>209</v>
      </c>
      <c r="T6" s="20">
        <v>19587</v>
      </c>
      <c r="U6" s="20">
        <f t="shared" si="1"/>
        <v>6529</v>
      </c>
      <c r="V6" s="11" t="s">
        <v>106</v>
      </c>
    </row>
    <row r="7" spans="1:22" x14ac:dyDescent="0.2">
      <c r="A7" s="3" t="str">
        <f t="shared" si="0"/>
        <v>081601001</v>
      </c>
      <c r="B7" s="3" t="s">
        <v>126</v>
      </c>
      <c r="C7" s="11" t="s">
        <v>123</v>
      </c>
      <c r="D7" s="11" t="s">
        <v>127</v>
      </c>
      <c r="E7" s="11" t="s">
        <v>100</v>
      </c>
      <c r="F7" s="11" t="s">
        <v>130</v>
      </c>
      <c r="G7" s="20">
        <v>2659312</v>
      </c>
      <c r="H7" s="20">
        <v>2562</v>
      </c>
      <c r="I7" s="11" t="s">
        <v>191</v>
      </c>
      <c r="J7" s="11" t="s">
        <v>194</v>
      </c>
      <c r="K7" s="11" t="s">
        <v>199</v>
      </c>
      <c r="L7" s="11" t="s">
        <v>181</v>
      </c>
      <c r="M7" s="20">
        <v>2659312</v>
      </c>
      <c r="N7" s="11" t="s">
        <v>205</v>
      </c>
      <c r="O7" s="7">
        <v>1.1000000000000001</v>
      </c>
      <c r="P7" s="11" t="s">
        <v>170</v>
      </c>
      <c r="Q7" s="11">
        <v>1</v>
      </c>
      <c r="R7" s="20">
        <v>21939</v>
      </c>
      <c r="S7" s="6" t="s">
        <v>210</v>
      </c>
      <c r="T7" s="20">
        <v>14626</v>
      </c>
      <c r="U7" s="20">
        <f t="shared" si="1"/>
        <v>7313</v>
      </c>
      <c r="V7" s="11" t="s">
        <v>106</v>
      </c>
    </row>
    <row r="8" spans="1:22" x14ac:dyDescent="0.2">
      <c r="A8" s="3" t="str">
        <f t="shared" si="0"/>
        <v>081601001</v>
      </c>
      <c r="B8" s="3" t="s">
        <v>126</v>
      </c>
      <c r="C8" s="11" t="s">
        <v>123</v>
      </c>
      <c r="D8" s="11" t="s">
        <v>127</v>
      </c>
      <c r="E8" s="11" t="s">
        <v>100</v>
      </c>
      <c r="F8" s="11" t="s">
        <v>131</v>
      </c>
      <c r="G8" s="20">
        <v>1066340</v>
      </c>
      <c r="H8" s="20">
        <v>2562</v>
      </c>
      <c r="I8" s="11" t="s">
        <v>192</v>
      </c>
      <c r="J8" s="11" t="s">
        <v>195</v>
      </c>
      <c r="K8" s="11" t="s">
        <v>200</v>
      </c>
      <c r="L8" s="11" t="s">
        <v>182</v>
      </c>
      <c r="M8" s="20">
        <v>1066340</v>
      </c>
      <c r="N8" s="11" t="s">
        <v>206</v>
      </c>
      <c r="O8" s="7">
        <v>1.1000000000000001</v>
      </c>
      <c r="P8" s="11" t="s">
        <v>174</v>
      </c>
      <c r="Q8" s="11">
        <v>1</v>
      </c>
      <c r="R8" s="20">
        <v>6842</v>
      </c>
      <c r="S8" s="6" t="s">
        <v>211</v>
      </c>
      <c r="T8" s="20">
        <v>3909</v>
      </c>
      <c r="U8" s="20">
        <f t="shared" si="1"/>
        <v>2933</v>
      </c>
      <c r="V8" s="11" t="s">
        <v>106</v>
      </c>
    </row>
  </sheetData>
  <autoFilter ref="A2:V2"/>
  <sortState ref="A3:W54">
    <sortCondition ref="A3:A54"/>
  </sortState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pane ySplit="2" topLeftCell="A3" activePane="bottomLeft" state="frozen"/>
      <selection pane="bottomLeft" activeCell="C10" sqref="C10"/>
    </sheetView>
  </sheetViews>
  <sheetFormatPr defaultRowHeight="12.75" x14ac:dyDescent="0.2"/>
  <cols>
    <col min="1" max="1" width="14.85546875" style="7" customWidth="1"/>
    <col min="2" max="2" width="11.7109375" style="7" customWidth="1"/>
    <col min="3" max="3" width="12.42578125" style="2" customWidth="1"/>
    <col min="4" max="4" width="21.140625" style="13" customWidth="1"/>
  </cols>
  <sheetData>
    <row r="1" spans="1:4" ht="51" x14ac:dyDescent="0.2">
      <c r="A1" s="28" t="s">
        <v>84</v>
      </c>
      <c r="B1" s="28" t="s">
        <v>85</v>
      </c>
      <c r="C1" s="16" t="s">
        <v>150</v>
      </c>
      <c r="D1" s="16" t="s">
        <v>151</v>
      </c>
    </row>
    <row r="2" spans="1:4" x14ac:dyDescent="0.2">
      <c r="A2" s="27" t="s">
        <v>89</v>
      </c>
      <c r="B2" s="27" t="s">
        <v>90</v>
      </c>
      <c r="C2" s="14" t="s">
        <v>100</v>
      </c>
      <c r="D2" s="14" t="s">
        <v>101</v>
      </c>
    </row>
    <row r="3" spans="1:4" x14ac:dyDescent="0.2">
      <c r="A3" s="3" t="str">
        <f t="shared" ref="A3:A5" si="0">CONCATENATE(B3,"01001")</f>
        <v>081301001</v>
      </c>
      <c r="B3" s="3" t="s">
        <v>122</v>
      </c>
      <c r="C3" s="2">
        <v>77</v>
      </c>
      <c r="D3" s="13">
        <v>1256230</v>
      </c>
    </row>
    <row r="4" spans="1:4" x14ac:dyDescent="0.2">
      <c r="A4" s="3" t="str">
        <f t="shared" si="0"/>
        <v>081301001</v>
      </c>
      <c r="B4" s="3" t="s">
        <v>122</v>
      </c>
      <c r="C4" s="2">
        <v>50</v>
      </c>
      <c r="D4" s="13">
        <v>25000</v>
      </c>
    </row>
    <row r="5" spans="1:4" x14ac:dyDescent="0.2">
      <c r="A5" s="3" t="str">
        <f t="shared" si="0"/>
        <v>081601001</v>
      </c>
      <c r="B5" s="3" t="s">
        <v>126</v>
      </c>
      <c r="C5" s="2" t="s">
        <v>152</v>
      </c>
      <c r="D5" s="13">
        <v>3000259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Общий1</vt:lpstr>
      <vt:lpstr>Раздел 1</vt:lpstr>
      <vt:lpstr>Раздел 2</vt:lpstr>
      <vt:lpstr>Раздел 2.1</vt:lpstr>
      <vt:lpstr>Раздел 2.2</vt:lpstr>
      <vt:lpstr>Раздел 3</vt:lpstr>
      <vt:lpstr>Раздел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Денисов</cp:lastModifiedBy>
  <dcterms:created xsi:type="dcterms:W3CDTF">2020-04-20T10:07:29Z</dcterms:created>
  <dcterms:modified xsi:type="dcterms:W3CDTF">2022-11-03T14:22:41Z</dcterms:modified>
</cp:coreProperties>
</file>